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sešit" defaultThemeVersion="124226"/>
  <bookViews>
    <workbookView xWindow="240" yWindow="45" windowWidth="14220" windowHeight="9345"/>
  </bookViews>
  <sheets>
    <sheet name="KRYCÍ LIST OBJEKTU 0001" sheetId="2" r:id="rId1"/>
    <sheet name="ROZPOČET OBJEKTU 0001" sheetId="3" r:id="rId2"/>
  </sheets>
  <definedNames>
    <definedName name="_xlnm.Database" localSheetId="1">'ROZPOČET OBJEKTU 0001'!$A$9:$H$9</definedName>
    <definedName name="_xlnm.Database">#REF!</definedName>
    <definedName name="_xlnm.Print_Titles" localSheetId="1">'ROZPOČET OBJEKTU 0001'!$7:$8</definedName>
  </definedNames>
  <calcPr calcId="145621"/>
</workbook>
</file>

<file path=xl/calcChain.xml><?xml version="1.0" encoding="utf-8"?>
<calcChain xmlns="http://schemas.openxmlformats.org/spreadsheetml/2006/main">
  <c r="H303" i="3" l="1"/>
  <c r="H302" i="3"/>
  <c r="H298" i="3"/>
  <c r="H299" i="3" s="1"/>
  <c r="H292" i="3"/>
  <c r="H291" i="3"/>
  <c r="H287" i="3"/>
  <c r="H286" i="3"/>
  <c r="H285" i="3"/>
  <c r="H284" i="3"/>
  <c r="H288" i="3" s="1"/>
  <c r="H280" i="3"/>
  <c r="H279" i="3"/>
  <c r="H278" i="3"/>
  <c r="H277" i="3"/>
  <c r="H276" i="3"/>
  <c r="H275" i="3"/>
  <c r="H274" i="3"/>
  <c r="H273" i="3"/>
  <c r="H281" i="3" s="1"/>
  <c r="H269" i="3"/>
  <c r="H268" i="3"/>
  <c r="H267" i="3"/>
  <c r="H266" i="3"/>
  <c r="H270" i="3" s="1"/>
  <c r="H262" i="3"/>
  <c r="H261" i="3"/>
  <c r="H257" i="3"/>
  <c r="H256" i="3"/>
  <c r="H255" i="3"/>
  <c r="H254" i="3"/>
  <c r="H253" i="3"/>
  <c r="H252" i="3"/>
  <c r="H251" i="3"/>
  <c r="H250" i="3"/>
  <c r="H249" i="3"/>
  <c r="H248" i="3"/>
  <c r="H247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3" i="3"/>
  <c r="H222" i="3"/>
  <c r="H221" i="3"/>
  <c r="H220" i="3"/>
  <c r="H219" i="3"/>
  <c r="H218" i="3"/>
  <c r="H217" i="3"/>
  <c r="H216" i="3"/>
  <c r="H215" i="3"/>
  <c r="H214" i="3"/>
  <c r="H213" i="3"/>
  <c r="H209" i="3"/>
  <c r="H208" i="3"/>
  <c r="H207" i="3"/>
  <c r="H210" i="3" s="1"/>
  <c r="H203" i="3"/>
  <c r="H202" i="3"/>
  <c r="H201" i="3"/>
  <c r="H200" i="3"/>
  <c r="H199" i="3"/>
  <c r="H198" i="3"/>
  <c r="H197" i="3"/>
  <c r="H196" i="3"/>
  <c r="H195" i="3"/>
  <c r="H194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2" i="3"/>
  <c r="H171" i="3"/>
  <c r="H170" i="3"/>
  <c r="H169" i="3"/>
  <c r="H168" i="3"/>
  <c r="H167" i="3"/>
  <c r="H166" i="3"/>
  <c r="H162" i="3"/>
  <c r="H161" i="3"/>
  <c r="H160" i="3"/>
  <c r="H159" i="3"/>
  <c r="H155" i="3"/>
  <c r="H154" i="3"/>
  <c r="H156" i="3" s="1"/>
  <c r="H150" i="3"/>
  <c r="H149" i="3"/>
  <c r="H148" i="3"/>
  <c r="H147" i="3"/>
  <c r="H146" i="3"/>
  <c r="H142" i="3"/>
  <c r="H141" i="3"/>
  <c r="H140" i="3"/>
  <c r="H139" i="3"/>
  <c r="H138" i="3"/>
  <c r="H137" i="3"/>
  <c r="H133" i="3"/>
  <c r="H132" i="3"/>
  <c r="H131" i="3"/>
  <c r="H130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48" i="3"/>
  <c r="H47" i="3"/>
  <c r="H46" i="3"/>
  <c r="H45" i="3"/>
  <c r="H41" i="3"/>
  <c r="H40" i="3"/>
  <c r="H42" i="3" s="1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D2" i="3"/>
  <c r="G2" i="3"/>
  <c r="D3" i="3"/>
  <c r="D4" i="3"/>
  <c r="G4" i="3"/>
  <c r="D5" i="3"/>
  <c r="G5" i="3"/>
  <c r="H134" i="3" l="1"/>
  <c r="H143" i="3"/>
  <c r="H191" i="3"/>
  <c r="H37" i="3"/>
  <c r="H49" i="3"/>
  <c r="H127" i="3"/>
  <c r="H163" i="3"/>
  <c r="H173" i="3"/>
  <c r="H175" i="3" s="1"/>
  <c r="E20" i="2" s="1"/>
  <c r="H204" i="3"/>
  <c r="H263" i="3"/>
  <c r="H224" i="3"/>
  <c r="H258" i="3"/>
  <c r="H295" i="3" s="1"/>
  <c r="E22" i="2" s="1"/>
  <c r="H304" i="3"/>
  <c r="H306" i="3" s="1"/>
  <c r="H309" i="3" s="1"/>
  <c r="H244" i="3"/>
  <c r="H293" i="3"/>
  <c r="H151" i="3"/>
  <c r="E24" i="2"/>
  <c r="E25" i="2" l="1"/>
  <c r="P20" i="2" s="1"/>
  <c r="P19" i="2"/>
  <c r="P22" i="2"/>
  <c r="P23" i="2"/>
  <c r="P21" i="2" l="1"/>
  <c r="P25" i="2"/>
  <c r="P28" i="2" s="1"/>
  <c r="N29" i="2" s="1"/>
  <c r="P29" i="2" s="1"/>
  <c r="N30" i="2" l="1"/>
  <c r="P30" i="2" s="1"/>
  <c r="P31" i="2" s="1"/>
</calcChain>
</file>

<file path=xl/sharedStrings.xml><?xml version="1.0" encoding="utf-8"?>
<sst xmlns="http://schemas.openxmlformats.org/spreadsheetml/2006/main" count="1056" uniqueCount="604">
  <si>
    <t>MJ</t>
  </si>
  <si>
    <t>Kč</t>
  </si>
  <si>
    <t>A</t>
  </si>
  <si>
    <t>KRYCÍ LIST ROZPOČTU</t>
  </si>
  <si>
    <t>Název stavby</t>
  </si>
  <si>
    <t>JKSO</t>
  </si>
  <si>
    <t/>
  </si>
  <si>
    <t>Název objektu</t>
  </si>
  <si>
    <t>EČO</t>
  </si>
  <si>
    <t>Název části</t>
  </si>
  <si>
    <t>Místo</t>
  </si>
  <si>
    <t>IČO</t>
  </si>
  <si>
    <t xml:space="preserve"> </t>
  </si>
  <si>
    <t>Objednavatel</t>
  </si>
  <si>
    <t>Projektant</t>
  </si>
  <si>
    <t>Zhotovitel</t>
  </si>
  <si>
    <t>Rozpočet číslo</t>
  </si>
  <si>
    <t>Zpracoval</t>
  </si>
  <si>
    <t>Dne</t>
  </si>
  <si>
    <t>Položek</t>
  </si>
  <si>
    <t>Měrné a účelové jednotky</t>
  </si>
  <si>
    <t>Počet</t>
  </si>
  <si>
    <t>Náklady / 1 m.j.</t>
  </si>
  <si>
    <t xml:space="preserve">  Rozpočtové náklady v  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</si>
  <si>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</si>
  <si>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</si>
  <si>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</si>
  <si>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</si>
  <si>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</si>
  <si>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</si>
  <si>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</si>
  <si>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</si>
  <si>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</si>
  <si>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</si>
  <si>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</si>
  <si>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</si>
  <si>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</si>
  <si>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</si>
  <si>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</si>
  <si>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</si>
  <si>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</si>
  <si>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</si>
  <si>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</si>
  <si>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ZRN ( ř. 1-6 )</t>
  </si>
  <si>
    <t>DN ( ř. 8-11 )</t>
  </si>
  <si>
    <t>NUS ( ř. 13-18 )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</si>
  <si>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</si>
  <si>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</si>
  <si>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</si>
  <si>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</si>
  <si>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</si>
  <si>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</si>
  <si>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</si>
  <si>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</si>
  <si>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DPH</t>
  </si>
  <si>
    <t>Cena s DPH (ř.23-25)</t>
  </si>
  <si>
    <t>E</t>
  </si>
  <si>
    <t>Přípočty a odpočty</t>
  </si>
  <si>
    <t>Dodávky objednavatele</t>
  </si>
  <si>
    <t>Klouzavá doložka</t>
  </si>
  <si>
    <t>Zvýhodnění + -</t>
  </si>
  <si>
    <t>ROZPOČET</t>
  </si>
  <si>
    <t>STAVBA:</t>
  </si>
  <si>
    <t xml:space="preserve">JKSO : </t>
  </si>
  <si>
    <t>Objekt :</t>
  </si>
  <si>
    <t xml:space="preserve">EČO : </t>
  </si>
  <si>
    <t xml:space="preserve">Objednavatel : </t>
  </si>
  <si>
    <t>Zpracoval :</t>
  </si>
  <si>
    <t xml:space="preserve">Zhotovitel : </t>
  </si>
  <si>
    <t xml:space="preserve">Datum : </t>
  </si>
  <si>
    <t>P.Č.</t>
  </si>
  <si>
    <t>KCN</t>
  </si>
  <si>
    <t>Kód položky</t>
  </si>
  <si>
    <t>Popis položky</t>
  </si>
  <si>
    <t>Množství celkem</t>
  </si>
  <si>
    <t>Cena jednotková</t>
  </si>
  <si>
    <t>Cena celkem</t>
  </si>
  <si>
    <t>Figura</t>
  </si>
  <si>
    <t>Výkaz výměr</t>
  </si>
  <si>
    <t>DIČ</t>
  </si>
  <si>
    <t>001-ZEMNÍ PRÁCE</t>
  </si>
  <si>
    <t>121101101</t>
  </si>
  <si>
    <t>SEJMUTÍ ORNICE PŘEMÍSTĚNÍ -50M</t>
  </si>
  <si>
    <t>M3</t>
  </si>
  <si>
    <t>001</t>
  </si>
  <si>
    <t>131201102</t>
  </si>
  <si>
    <t>HLOUBENÍ JAM NEZAP HOR 3 -1000M3</t>
  </si>
  <si>
    <t>131201109</t>
  </si>
  <si>
    <t>PŘÍP LEPIVOST HLOUB JAM NEZAP HOR3</t>
  </si>
  <si>
    <t>132201101</t>
  </si>
  <si>
    <t>HLB RÝH Š. DO 60CM TŘ.3 -100M3</t>
  </si>
  <si>
    <t>132201109</t>
  </si>
  <si>
    <t>PŘÍPL ZA LEP RÝHA 0,6M H3</t>
  </si>
  <si>
    <t>132201201</t>
  </si>
  <si>
    <t>HLB RÝH Š. DO 2000MM TŘ.3 &lt;100M3</t>
  </si>
  <si>
    <t>132201209</t>
  </si>
  <si>
    <t>PŘÍPL ZA LEPIVOST TŘ. 3</t>
  </si>
  <si>
    <t>133201101</t>
  </si>
  <si>
    <t>ŠACHTA TŘ. 3 100M3</t>
  </si>
  <si>
    <t>133201109</t>
  </si>
  <si>
    <t>PŘÍPL. LEPIVOST TŘ. 3</t>
  </si>
  <si>
    <t>167101101</t>
  </si>
  <si>
    <t>NAKLÁDÁNÍ VÝKOPKU DO 100M3 TŘ. 4</t>
  </si>
  <si>
    <t>162201102</t>
  </si>
  <si>
    <t>VODOROVNÉ PŘEM.VÝK/SYP DO 50M 1-4</t>
  </si>
  <si>
    <t>167101102</t>
  </si>
  <si>
    <t>NAKLÁDÁNÍ VÝKOPKU PŘES 100M3 TŘ.1-4</t>
  </si>
  <si>
    <t>162701101</t>
  </si>
  <si>
    <t>VODOROVNÉ PŘEM.VÝK/SYP DO 6000M 1-4</t>
  </si>
  <si>
    <t>175101101</t>
  </si>
  <si>
    <t>OBSYP POTR BEZ PROHOZ SYPANINY</t>
  </si>
  <si>
    <t>583313460</t>
  </si>
  <si>
    <t>KAMENIVO TĚŽ DROB 0-8</t>
  </si>
  <si>
    <t>T</t>
  </si>
  <si>
    <t>174101102</t>
  </si>
  <si>
    <t>ZÁSYP ZHUTNĚNÝ UZAVŘ.PROSTOR</t>
  </si>
  <si>
    <t>583374030</t>
  </si>
  <si>
    <t>KAMENIVO DEKORAČNÍ KAČÍREK 22/32</t>
  </si>
  <si>
    <t>175101201</t>
  </si>
  <si>
    <t>OBSYP OBJEKTU BEZ PROHOZ SYPANINY</t>
  </si>
  <si>
    <t>174101101</t>
  </si>
  <si>
    <t>ZÁSYP ZHUTNĚNÝ JAM</t>
  </si>
  <si>
    <t>171101103</t>
  </si>
  <si>
    <t>NÁSYPY SOUDR HUT. 100PS</t>
  </si>
  <si>
    <t>171201101</t>
  </si>
  <si>
    <t>NÁSYPY NEHUTNĚNÉ</t>
  </si>
  <si>
    <t>171201201</t>
  </si>
  <si>
    <t>ULOŽENÍ SYPANINY NA SKLÁDKU</t>
  </si>
  <si>
    <t>171201212</t>
  </si>
  <si>
    <t>SKLÁDKOVNÉ ZEMINA</t>
  </si>
  <si>
    <t>181101102</t>
  </si>
  <si>
    <t>ÚPRAVA PLÁNĚ ZÁŘEZ TŘ 4 +ZHUTNĚNÍ</t>
  </si>
  <si>
    <t>M2</t>
  </si>
  <si>
    <t>181301103</t>
  </si>
  <si>
    <t>ROZPR ORNICE -20CM -500M2 -1:5</t>
  </si>
  <si>
    <t>001-ZEMNÍ PRÁCE CELKEM</t>
  </si>
  <si>
    <t>002-ZAKLÁDÁNÍ A SANACE OBJEKTŮ</t>
  </si>
  <si>
    <t>289971211</t>
  </si>
  <si>
    <t>ZŘÍZ GEOTEX 1:5 Š DO 3 M</t>
  </si>
  <si>
    <t>002</t>
  </si>
  <si>
    <t>673909680</t>
  </si>
  <si>
    <t>PÁS JUT.PETEXDREN 400G/M2 S150CM</t>
  </si>
  <si>
    <t>002-ZAKLÁDÁNÍ A SANACE OBJEKTŮ CELKEM</t>
  </si>
  <si>
    <t>003-LEŠENÍ</t>
  </si>
  <si>
    <t>949101111</t>
  </si>
  <si>
    <t>LEŠENÍ POMOCNÉ POZEM STAVBY V 1,9M</t>
  </si>
  <si>
    <t>003</t>
  </si>
  <si>
    <t>941941051</t>
  </si>
  <si>
    <t>MTŽ LEŠENÍ 1 ŘAD S PODL Š1,5M H10M</t>
  </si>
  <si>
    <t>941941391</t>
  </si>
  <si>
    <t>PŘÍPL ZKD MĚS POUŽ LEŠ K CENĚ 1051</t>
  </si>
  <si>
    <t>941941851</t>
  </si>
  <si>
    <t>DMTŽ LEŠENÍ 1 ŘAD S PODL Š1,5M H10M</t>
  </si>
  <si>
    <t>003-LEŠENÍ CELKEM</t>
  </si>
  <si>
    <t>011-BĚŽNÉ STAVEBNÍ PRÁCE</t>
  </si>
  <si>
    <t>274321311</t>
  </si>
  <si>
    <t>ZÁKLADOVÝ PÁS ŽB C16/20</t>
  </si>
  <si>
    <t>011</t>
  </si>
  <si>
    <t>274351215</t>
  </si>
  <si>
    <t>ZŘÍZENÍ BEDNĚNÍ STĚN ZÁKL PÁSŮ</t>
  </si>
  <si>
    <t>274351216</t>
  </si>
  <si>
    <t>ODSTRANĚNÍ BEDNĚNÍ STĚN ZÁKL PÁSŮ</t>
  </si>
  <si>
    <t>274361821</t>
  </si>
  <si>
    <t>VÝZTUŽ ZÁKL PASŮ BET OCEL 10505</t>
  </si>
  <si>
    <t>271532213</t>
  </si>
  <si>
    <t>NÁSYP ZÁKLAD KAMENIVO HRUBÉ 8-16MM</t>
  </si>
  <si>
    <t>931961115</t>
  </si>
  <si>
    <t>VLOŽKA DIL SPÁRA POLYSTYRÉN -3CM</t>
  </si>
  <si>
    <t>999999000</t>
  </si>
  <si>
    <t>CENA ZA PROVÁDĚCÍ PROJEKT STAVBY</t>
  </si>
  <si>
    <t>KČ</t>
  </si>
  <si>
    <t>311113155</t>
  </si>
  <si>
    <t>ZEĎ NOSNÁ -40CM C25/30 VČ TVÁRNIC</t>
  </si>
  <si>
    <t>311273425</t>
  </si>
  <si>
    <t>ZEĎ NOSNÁ 37,5 PORFIX P2-480</t>
  </si>
  <si>
    <t>317121101</t>
  </si>
  <si>
    <t>OSAZENÍ PREF PŘEKL OTV 105CM</t>
  </si>
  <si>
    <t>KUS</t>
  </si>
  <si>
    <t>593219350</t>
  </si>
  <si>
    <t>PŘEKLAD NOSNÝ PORFIX 180X25X12,5</t>
  </si>
  <si>
    <t>317321411</t>
  </si>
  <si>
    <t>PŘEKLAD ŽB C25/30</t>
  </si>
  <si>
    <t>317351107</t>
  </si>
  <si>
    <t>ZŘÍZENÍ BEDNĚNÍ -4M PŘEKLAD</t>
  </si>
  <si>
    <t>317351108</t>
  </si>
  <si>
    <t>ODSTRANĚNÍ BEDNĚNÍ -4M PŘEKLAD</t>
  </si>
  <si>
    <t>317351109</t>
  </si>
  <si>
    <t>PŘÍPL BEDNĚNÍ PŘEKLAD PODPĚR KCE</t>
  </si>
  <si>
    <t>317361821</t>
  </si>
  <si>
    <t>VÝZTUŽ PŘEKLAD/ŘÍMSA BET OCEL 10505</t>
  </si>
  <si>
    <t>311361821</t>
  </si>
  <si>
    <t>VÝZTUŽ ZEĎ NOSNÁ BET OCEL 10 505</t>
  </si>
  <si>
    <t>330321410</t>
  </si>
  <si>
    <t>SLOUP/PILÍŘ ŽB C25/30</t>
  </si>
  <si>
    <t>331351101</t>
  </si>
  <si>
    <t>ZŘÍZENÍ BEDNĚNÍ -4M SLOUP 4ÚHEL</t>
  </si>
  <si>
    <t>331351102</t>
  </si>
  <si>
    <t>ODSTRANĚNÍ BEDNĚNÍ -4M SLOUP 4ÚHEL</t>
  </si>
  <si>
    <t>331361821</t>
  </si>
  <si>
    <t>VÝZTUŽ SLOUP HRANATÝ BET OCEL 10505</t>
  </si>
  <si>
    <t>417321515</t>
  </si>
  <si>
    <t>ZTUŽUJÍCÍ PÁS/VĚNEC ŽB C25/30</t>
  </si>
  <si>
    <t>417351115</t>
  </si>
  <si>
    <t>ZŘÍZENÍ BEDNĚNÍ ZTUŽUJÍCÍ VĚNEC</t>
  </si>
  <si>
    <t>417351116</t>
  </si>
  <si>
    <t>ODSTRANĚNÍ BEDNĚNÍ ZTUŽUJÍCÍ VĚNEC</t>
  </si>
  <si>
    <t>417361821</t>
  </si>
  <si>
    <t>VÝZTUŽ PÁS/VĚNEC BET OCEL 10505</t>
  </si>
  <si>
    <t>411321414</t>
  </si>
  <si>
    <t>STROP DESKOVÝ ŽB C25/30</t>
  </si>
  <si>
    <t>411351101</t>
  </si>
  <si>
    <t>ZŘÍZENÍ BEDNĚNÍ STROP DESKA</t>
  </si>
  <si>
    <t>411351102</t>
  </si>
  <si>
    <t>ODSTRAŇ BEDNĚNÍ STROP DESKA</t>
  </si>
  <si>
    <t>411354171</t>
  </si>
  <si>
    <t>ZŘÍZENÍ PODPĚR KCE -5KPA STROP -4M</t>
  </si>
  <si>
    <t>411354172</t>
  </si>
  <si>
    <t>ODSTRAŇ PODPĚR KCE -5KPA STROP -4M</t>
  </si>
  <si>
    <t>411361821</t>
  </si>
  <si>
    <t>VÝZTUŽ STROP BET OCEL 10505</t>
  </si>
  <si>
    <t>610991111</t>
  </si>
  <si>
    <t>ZAKRÝVÁNÍ VÝPLNÍ OTVORY/KCE FOLIE</t>
  </si>
  <si>
    <t>611471621</t>
  </si>
  <si>
    <t>VYSPRAV PREF STROP STĚR HMOTA -20%</t>
  </si>
  <si>
    <t>612131111</t>
  </si>
  <si>
    <t>SPOJOVACÍ MŮSTEK VNI STĚNA RUČNĚ</t>
  </si>
  <si>
    <t>612142001</t>
  </si>
  <si>
    <t>POTAŽENÍ VNI STĚNA SKLOVL SÍŤ +TMEL</t>
  </si>
  <si>
    <t>620991121</t>
  </si>
  <si>
    <t>ZAKRÝVÁNÍ VÝPLŇ VNĚ OTVORŮ LEŠENÍ</t>
  </si>
  <si>
    <t>622421131</t>
  </si>
  <si>
    <t>VNĚ OMÍTKA STĚNA VÁP HLADKÁ SL II</t>
  </si>
  <si>
    <t>622142002</t>
  </si>
  <si>
    <t>POTAŽENÍ VNĚ STĚNA SKLOVL PLETIVO</t>
  </si>
  <si>
    <t>622131111</t>
  </si>
  <si>
    <t>SPOJOVACÍ MŮSTEK VNĚ STĚNA RUČNĚ</t>
  </si>
  <si>
    <t>622471116</t>
  </si>
  <si>
    <t>ÚPRAVA VNĚ STĚNA AKTIV ŠTUK -3MM+PŘÍS</t>
  </si>
  <si>
    <t>622611133</t>
  </si>
  <si>
    <t>NÁTĚR 2X SILIKON+PENETR VNĚ STĚNA RUČNĚ</t>
  </si>
  <si>
    <t>622751212</t>
  </si>
  <si>
    <t>KZS LIŠTA SOKLOVÁ AL 0,8MM Š 23MM</t>
  </si>
  <si>
    <t>M</t>
  </si>
  <si>
    <t>622752231</t>
  </si>
  <si>
    <t>KZS LIŠTA ROH PVC+TKANINA 10X10MM</t>
  </si>
  <si>
    <t>622142001</t>
  </si>
  <si>
    <t>POTAŽENÍ VNĚ STĚNA SKLOVL SÍŤ +TMEL</t>
  </si>
  <si>
    <t>622131121</t>
  </si>
  <si>
    <t>PENETRACE ASN VNĚ STĚNA RUČNĚ</t>
  </si>
  <si>
    <t>622511111</t>
  </si>
  <si>
    <t>AKRYL MOZAIK OMÍTKA STŘED VNĚ STĚNA</t>
  </si>
  <si>
    <t>631571003</t>
  </si>
  <si>
    <t>NÁSYP PODLAHA ŠTĚRKOPÍSEK 0-32 ZPEV</t>
  </si>
  <si>
    <t>631311124</t>
  </si>
  <si>
    <t>MAZANINA -12CM C16/20</t>
  </si>
  <si>
    <t>631319173</t>
  </si>
  <si>
    <t>PŘÍPL MAZANINA -12CM STRŽENÝ POVRCH</t>
  </si>
  <si>
    <t>631362021</t>
  </si>
  <si>
    <t>VÝZTUŽ MAZANINA SVAŘ SÍTĚ KARI</t>
  </si>
  <si>
    <t>631311136</t>
  </si>
  <si>
    <t>MAZANINA -24CM C25/30</t>
  </si>
  <si>
    <t>631319175</t>
  </si>
  <si>
    <t>PŘÍPL MAZANINA -24CM STRŽENÝ POVRCH</t>
  </si>
  <si>
    <t>631319165</t>
  </si>
  <si>
    <t>PŘÍPL MAZANINA -24CM OC HLADÍTKO+CEMENT</t>
  </si>
  <si>
    <t>631319185</t>
  </si>
  <si>
    <t>PŘÍPL MAZANINA 24 SKLON -35°</t>
  </si>
  <si>
    <t>631351101</t>
  </si>
  <si>
    <t>ZŘÍZENÍ BEDNĚNÍ RÝHA/HRANA PODLAHA</t>
  </si>
  <si>
    <t>631351102</t>
  </si>
  <si>
    <t>ODSTRAŇ BEDNĚNÍ RÝHA/HRANA PODLAHA</t>
  </si>
  <si>
    <t>631311116</t>
  </si>
  <si>
    <t>MAZANINA -8CM C25/30</t>
  </si>
  <si>
    <t>631319171</t>
  </si>
  <si>
    <t>PŘÍPL MAZANINA -8CM STRŽENÝ POVRCH</t>
  </si>
  <si>
    <t>631319161</t>
  </si>
  <si>
    <t>PŘÍPL MAZANINA -8CM OCEL HLADÍTKO+CEMENT</t>
  </si>
  <si>
    <t>631319181</t>
  </si>
  <si>
    <t>PŘÍPL MAZANINA 8 SKLON -35°</t>
  </si>
  <si>
    <t>632451024</t>
  </si>
  <si>
    <t>VYROV POTĚR TL -5CM MC15 PÁS</t>
  </si>
  <si>
    <t>634911113</t>
  </si>
  <si>
    <t>ŘEZÁNÍ SPÁRA Š 5 HL 50MM MAZANINA</t>
  </si>
  <si>
    <t>634911114</t>
  </si>
  <si>
    <t>ŘEZÁNÍ SPÁRA Š 5 HL 80MM MAZANINA</t>
  </si>
  <si>
    <t>634661111</t>
  </si>
  <si>
    <t>VÝPLŇ DILAT SPÁRA -5MM SILIKON</t>
  </si>
  <si>
    <t>634111113</t>
  </si>
  <si>
    <t>OBVOD DILATACE V 8CM STĚNA/MAZANINA</t>
  </si>
  <si>
    <t>644941111</t>
  </si>
  <si>
    <t>OSAZENÍ VENTILAČNÍ MŘÍŽKA -15X15CM</t>
  </si>
  <si>
    <t>553414600</t>
  </si>
  <si>
    <t>PRŮVĚTR AL MŘÍŽ MOSAZ SÍŤ 15X15CM</t>
  </si>
  <si>
    <t>644941121</t>
  </si>
  <si>
    <t>MTŽ PRŮCHODKY K MŘÍŽCE</t>
  </si>
  <si>
    <t>286105260</t>
  </si>
  <si>
    <t>TRUBKA PVC ODPAD ROVNÁ D140X2,8</t>
  </si>
  <si>
    <t>953942121</t>
  </si>
  <si>
    <t>DODÁVKA+OSAZENÍ OCHRANNÝ ÚHELNÍK 60/6 POZINK</t>
  </si>
  <si>
    <t>953943113</t>
  </si>
  <si>
    <t>OSAZENÍ VÝROBEK -15KG/KUS ZDIVO</t>
  </si>
  <si>
    <t>000000014</t>
  </si>
  <si>
    <t>RUČNÍ HASÍCÍ PŘÍSTROJ PRÁŠKOVÝ 6KG</t>
  </si>
  <si>
    <t>998021021</t>
  </si>
  <si>
    <t>PŘESUN HALA ZDĚNÁ/MONOLIT V -20M</t>
  </si>
  <si>
    <t>011-BĚŽNÉ STAVEBNÍ PRÁCE CELKEM</t>
  </si>
  <si>
    <t>012-STAVEBNÍ PRÁCE Z PREFABRIKÁTŮ</t>
  </si>
  <si>
    <t>389381001</t>
  </si>
  <si>
    <t>DOBETONOVÁNÍ PREFA KCE</t>
  </si>
  <si>
    <t>012</t>
  </si>
  <si>
    <t>389361001</t>
  </si>
  <si>
    <t>DOPLN VÝZTUŽ PREF KCE BET OCEL</t>
  </si>
  <si>
    <t>411133904</t>
  </si>
  <si>
    <t>MTŽ STR PANEL BP SPIROLL V18 7T</t>
  </si>
  <si>
    <t>593468650</t>
  </si>
  <si>
    <t>012-STAVEBNÍ PRÁCE Z PREFABRIKÁTŮ CELKEM</t>
  </si>
  <si>
    <t>015-ZVLÁŠTNÍ STAVEBNÍ PRÁCE</t>
  </si>
  <si>
    <t>327323128</t>
  </si>
  <si>
    <t>ZDI A VALY ŽB C25/30</t>
  </si>
  <si>
    <t>015</t>
  </si>
  <si>
    <t>327351211</t>
  </si>
  <si>
    <t>BED ZDÍ A VALŮ ZŘÍZ</t>
  </si>
  <si>
    <t>327351221</t>
  </si>
  <si>
    <t>BED ZDÍ A VALŮ ODBED</t>
  </si>
  <si>
    <t>327361006</t>
  </si>
  <si>
    <t>VÝZTUŽ ZDÍ D 12MM 10505</t>
  </si>
  <si>
    <t>327361016</t>
  </si>
  <si>
    <t>VÝZTUŽ ZDÍ D NAD 12MM 10505</t>
  </si>
  <si>
    <t>274353131</t>
  </si>
  <si>
    <t>BED KOT OTV PASŮ DO 0,10M2 HL 1,0M</t>
  </si>
  <si>
    <t>015-ZVLÁŠTNÍ STAVEBNÍ PRÁCE CELKEM</t>
  </si>
  <si>
    <t>221-POZEMNÍ KOMUNIKACE</t>
  </si>
  <si>
    <t>564761111</t>
  </si>
  <si>
    <t>PODKL KAM HRUB DRC 32-63MM TL 20CM</t>
  </si>
  <si>
    <t>221</t>
  </si>
  <si>
    <t>571907118</t>
  </si>
  <si>
    <t>POSYP KRYTU KAM DRCEN -70 KG/M2</t>
  </si>
  <si>
    <t>584121111</t>
  </si>
  <si>
    <t>OSAZENÍ SILNIČ DÍLCŮ LOŽE 4CM</t>
  </si>
  <si>
    <t>113106241</t>
  </si>
  <si>
    <t>ROZEBR DLAŽEB VOZOV SILNIČ DÍLCŮ</t>
  </si>
  <si>
    <t>979084212</t>
  </si>
  <si>
    <t>VODOR DOPRAVA VYBOUR HMOT SUCHO 50M</t>
  </si>
  <si>
    <t>221-POZEMNÍ KOMUNIKACE CELKEM</t>
  </si>
  <si>
    <t>231-POZEMKOVÉ ÚPRAVY</t>
  </si>
  <si>
    <t>180402112</t>
  </si>
  <si>
    <t>ZALOŽENÍ PARKOVÝ TRÁVNÍK SVAH 1:2</t>
  </si>
  <si>
    <t>231</t>
  </si>
  <si>
    <t>005724100</t>
  </si>
  <si>
    <t>SMĚS TRAVNÍ PARKOVÁ REKREAČNÍ</t>
  </si>
  <si>
    <t>KG</t>
  </si>
  <si>
    <t>231-POZEMKOVÉ ÚPRAVY CELKEM</t>
  </si>
  <si>
    <t>271-VODOVODY A KANALIZACE</t>
  </si>
  <si>
    <t>451572111</t>
  </si>
  <si>
    <t>LOŽE VÝKOPU KAM DROBNÉ TĚŽENÉ</t>
  </si>
  <si>
    <t>271</t>
  </si>
  <si>
    <t>452311131</t>
  </si>
  <si>
    <t>PODKL DESKA BETON C12/15 VÝKOP</t>
  </si>
  <si>
    <t>452361111</t>
  </si>
  <si>
    <t>VÝZTUŽ PODKL DESEK VÝKOP 10216</t>
  </si>
  <si>
    <t>382411112</t>
  </si>
  <si>
    <t>DODÁVKA+MONTÁŽ VSAKOVACÍ JÍMKY</t>
  </si>
  <si>
    <t>271-VODOVODY A KANALIZACE CELKEM</t>
  </si>
  <si>
    <t>311-MELIORACE ZEMĚDĚLSKÉ</t>
  </si>
  <si>
    <t>214500211</t>
  </si>
  <si>
    <t>ZŘÍZ VÝP RÝH POTR DN -200 DO V.550MM</t>
  </si>
  <si>
    <t>311</t>
  </si>
  <si>
    <t>583336740</t>
  </si>
  <si>
    <t>KAMENIVO TĚŽ HR 16-32</t>
  </si>
  <si>
    <t>871218114</t>
  </si>
  <si>
    <t>KLAD DREN POT Z FLEX PVC DN DO 150MM</t>
  </si>
  <si>
    <t>286112240</t>
  </si>
  <si>
    <t>TRUBKA DRENÁŽNÍ FLEX  PIPE L.D125</t>
  </si>
  <si>
    <t>899661311</t>
  </si>
  <si>
    <t>ZŘÍZ FILTR OBALU DREN TR DN 130MM</t>
  </si>
  <si>
    <t>673905118</t>
  </si>
  <si>
    <t>TEXT JUT NETEX-F 300G/M2 Š300CM</t>
  </si>
  <si>
    <t>894811231</t>
  </si>
  <si>
    <t>DRENÁŽ ŠACHTA PVC RV400/160 PPL12,5T -1230MM</t>
  </si>
  <si>
    <t>311-MELIORACE ZEMĚDĚLSKÉ CELKEM</t>
  </si>
  <si>
    <t>HSV  CELKEM</t>
  </si>
  <si>
    <t>711-IZOLACE PROTI VODĚ</t>
  </si>
  <si>
    <t>711111001</t>
  </si>
  <si>
    <t>IZOLACE VOD STUDENÁ PENETR NÁTĚR</t>
  </si>
  <si>
    <t>711</t>
  </si>
  <si>
    <t>711112001</t>
  </si>
  <si>
    <t>IZOLACE SVISLÁ STUDENÁ PENETR NÁTĚR</t>
  </si>
  <si>
    <t>111631530</t>
  </si>
  <si>
    <t>NÁTĚR PENETRAČNÍ ASFALTOVÝ DEKPRIMER BAL.12KG</t>
  </si>
  <si>
    <t>711141559</t>
  </si>
  <si>
    <t>IZOLACE VOD PÁSY PŘITAVENÉ NAIP</t>
  </si>
  <si>
    <t>711142559</t>
  </si>
  <si>
    <t>IZOLACE SVISLÁ PÁSY PŘITAVENÉ NAIP</t>
  </si>
  <si>
    <t>628520160</t>
  </si>
  <si>
    <t>PÁS MODIF ASF SKLOELAST EXTRA</t>
  </si>
  <si>
    <t>711491171</t>
  </si>
  <si>
    <t>IZOLACE TLAKOVÁ VOD PODKLADNÍ TEXTIL</t>
  </si>
  <si>
    <t>711491172</t>
  </si>
  <si>
    <t>IZOLACE TLAKOVÁ VOD OCHRANNÁ TEXTIL</t>
  </si>
  <si>
    <t>673905116</t>
  </si>
  <si>
    <t>TEXT JUT NETEX-F 200G/M2 Š250CM</t>
  </si>
  <si>
    <t>711747067</t>
  </si>
  <si>
    <t>IZOLACE PROSTUPŮ OBJÍMKA -300 NAIP</t>
  </si>
  <si>
    <t>711132220</t>
  </si>
  <si>
    <t>IZOLACE VLHKO SV TECHNODREN 0851 R1</t>
  </si>
  <si>
    <t>711792620</t>
  </si>
  <si>
    <t>IZOLACE TECHNODREN LIŠTA KRYCÍ</t>
  </si>
  <si>
    <t>998711102</t>
  </si>
  <si>
    <t>PŘESUN HMOT IZOLACE VODA OBJEKT V -12M</t>
  </si>
  <si>
    <t>711-IZOLACE PROTI VODĚ CELKEM</t>
  </si>
  <si>
    <t>712-POVLAKOVÉ KRYTINY</t>
  </si>
  <si>
    <t>712451511</t>
  </si>
  <si>
    <t>PODKLADNÍ PÁS PŘIBITÍ -30°</t>
  </si>
  <si>
    <t>712</t>
  </si>
  <si>
    <t>628220060</t>
  </si>
  <si>
    <t>PÁS ASFALTOVANÝ BITAGIT R (V 13)</t>
  </si>
  <si>
    <t>712451111</t>
  </si>
  <si>
    <t>MTŽ ASF ŠINDEL JEDN -30° PŘIBITÍ</t>
  </si>
  <si>
    <t>628220430</t>
  </si>
  <si>
    <t>ŠINDEL BONSKÝ BILTMORE 30 IKO</t>
  </si>
  <si>
    <t>712451311</t>
  </si>
  <si>
    <t>ÚPRAVA ASF ŠINDEL HŘEBEN -30°</t>
  </si>
  <si>
    <t>712451312</t>
  </si>
  <si>
    <t>ÚPRAVA ASF ŠINDEL OKAP -30°</t>
  </si>
  <si>
    <t>712451315</t>
  </si>
  <si>
    <t>ÚPRAVA ASF ŠINDEL ZÁVĚTR LIŠTA -30°</t>
  </si>
  <si>
    <t>712951111</t>
  </si>
  <si>
    <t>MTŽ VENTIL HLAVICE ŠINDEL STŘECHA</t>
  </si>
  <si>
    <t>628220170</t>
  </si>
  <si>
    <t>VENTILACE STANDARD</t>
  </si>
  <si>
    <t>998712102</t>
  </si>
  <si>
    <t>PŘESUN HMOT POVL KRYTINA OBJEKT V -12M</t>
  </si>
  <si>
    <t>712-POVLAKOVÉ KRYTINY CELKEM</t>
  </si>
  <si>
    <t>713-IZOLACE TEPELNÉ</t>
  </si>
  <si>
    <t>713131145</t>
  </si>
  <si>
    <t>IZOL TEP STĚN A ZÁKL LEPENÍM BODOVĚ</t>
  </si>
  <si>
    <t>713</t>
  </si>
  <si>
    <t>283763660</t>
  </si>
  <si>
    <t>DESKA POLYS URSA XPS TL50MM</t>
  </si>
  <si>
    <t>998713102</t>
  </si>
  <si>
    <t>PŘESUN HMOT TEP IZOLACE OBJEKT V -12M</t>
  </si>
  <si>
    <t>713-IZOLACE TEPELNÉ CELKEM</t>
  </si>
  <si>
    <t>721-ZDRAVOTNĚ TECHNICKÉ INSTALACE</t>
  </si>
  <si>
    <t>721173706</t>
  </si>
  <si>
    <t>KANAL POTRUBÍ PE ODPADNÍ DN 100</t>
  </si>
  <si>
    <t>721</t>
  </si>
  <si>
    <t>721173737</t>
  </si>
  <si>
    <t>KANAL POTRUBÍ PE DEŠŤOVÉ DN 125</t>
  </si>
  <si>
    <t>721173738</t>
  </si>
  <si>
    <t>KANAL POTRUBÍ PE DEŠŤOVÉ DN 150</t>
  </si>
  <si>
    <t>721173607</t>
  </si>
  <si>
    <t>KANAL POTRUBÍ PE SVODNÉ DN 125</t>
  </si>
  <si>
    <t>721173609</t>
  </si>
  <si>
    <t>KANAL POTRUBÍ PE SVODNÉ DN 200</t>
  </si>
  <si>
    <t>721194109</t>
  </si>
  <si>
    <t>VYVEDENÍ KANAL VÝPUSTEK DN 100</t>
  </si>
  <si>
    <t>721211421</t>
  </si>
  <si>
    <t>VPUSŤ PODL SVIS DN 50/75/110+MŘ 115</t>
  </si>
  <si>
    <t>721290111</t>
  </si>
  <si>
    <t>ZKOUŠKA TĚS KANAL VODOU -DN 125</t>
  </si>
  <si>
    <t>721290112</t>
  </si>
  <si>
    <t>ZKOUŠKA TĚS KANAL VODOU -DN 200</t>
  </si>
  <si>
    <t>721242116</t>
  </si>
  <si>
    <t>LAPAČ SPLAVENIN PP DN125+KLAPKA+KOŠ</t>
  </si>
  <si>
    <t>998721102</t>
  </si>
  <si>
    <t>PŘESUN HMOT KANALIZACE OBJEKT V -12M</t>
  </si>
  <si>
    <t>721-ZDRAVOTNĚ TECHNICKÉ INSTALACE CELKEM</t>
  </si>
  <si>
    <t>762-KONSTRUKCE TESAŘSKÉ</t>
  </si>
  <si>
    <t>762311103</t>
  </si>
  <si>
    <t>MTŽ KOTEVNÍCH ŽELEZ</t>
  </si>
  <si>
    <t>762</t>
  </si>
  <si>
    <t>132000000</t>
  </si>
  <si>
    <t>VÝROBKY Z PROFILOVÉ OCELI - RŮZNÉ</t>
  </si>
  <si>
    <t>762313113</t>
  </si>
  <si>
    <t>MTŽ SVORNÍKU L -450MM</t>
  </si>
  <si>
    <t>132000001</t>
  </si>
  <si>
    <t>SVORNÍKY Z PROFILOVÉ OCELI - POZINKOVANÉ</t>
  </si>
  <si>
    <t>762332132</t>
  </si>
  <si>
    <t>MTŽ KROV PRAVID ŘEZIVO HRAN -224CM2</t>
  </si>
  <si>
    <t>762332133</t>
  </si>
  <si>
    <t>MTŽ KROV PRAVID ŘEZIVO HRAN -288CM2</t>
  </si>
  <si>
    <t>605120110</t>
  </si>
  <si>
    <t>ŘEZIVO JEHL.HRANOLY JAKOST I</t>
  </si>
  <si>
    <t>762341210</t>
  </si>
  <si>
    <t>MTŽ BEDNĚNÍ ŠIKMÉ PRKNA HRUBÁ SRAZ</t>
  </si>
  <si>
    <t>605110710</t>
  </si>
  <si>
    <t>ŘEZIVO SM TL18-32MM 2-3,5M  I</t>
  </si>
  <si>
    <t>762341260</t>
  </si>
  <si>
    <t>MTŽ BEDNĚNÍ ŠIKMÉ PALUBKY</t>
  </si>
  <si>
    <t>611911550</t>
  </si>
  <si>
    <t>PALUBKY OBKL SM KLASIK 24X116 A/B</t>
  </si>
  <si>
    <t>762395000</t>
  </si>
  <si>
    <t>SPOJOVACÍ PROSTŘEDKY MTŽ STŘECHA</t>
  </si>
  <si>
    <t>762083122</t>
  </si>
  <si>
    <t>IMPREGNACE DŘEVO 3/4 HMYZ+HOUBA+PLÍS</t>
  </si>
  <si>
    <t>762081410</t>
  </si>
  <si>
    <t>HOBLOVÁNÍ STAVBA VÍCESTRANNÉ</t>
  </si>
  <si>
    <t>762082130</t>
  </si>
  <si>
    <t>ZHLAVÍ TRÁMU -320CM2 1ŘEZ</t>
  </si>
  <si>
    <t>762810027</t>
  </si>
  <si>
    <t>ZÁKLOP OSB 25 P+D NA TRÁM ŠROUB</t>
  </si>
  <si>
    <t>998762102</t>
  </si>
  <si>
    <t>PŘESUN HMOT TESAŘSKÉ KCE OBJEKT V -12M</t>
  </si>
  <si>
    <t>762-KONSTRUKCE TESAŘSKÉ CELKEM</t>
  </si>
  <si>
    <t>764-KONSTRUKCE KLEMPÍŘSKÉ</t>
  </si>
  <si>
    <t>764410350</t>
  </si>
  <si>
    <t>OPLECHOVÁNÍ PARAPETŮ AL8 RŠ 330</t>
  </si>
  <si>
    <t>764</t>
  </si>
  <si>
    <t>764222520</t>
  </si>
  <si>
    <t>OPLECH TIZN OKAP TVRDÁ KRYT RŠ 330</t>
  </si>
  <si>
    <t>764217500</t>
  </si>
  <si>
    <t>KRYTINA TIZN HLADKÁ ŽB DESKA</t>
  </si>
  <si>
    <t>764231530</t>
  </si>
  <si>
    <t>LEM TIZN ZDÍ TVRDÁ KRYTINA RŠ 330</t>
  </si>
  <si>
    <t>764252503</t>
  </si>
  <si>
    <t>ŽLAB TIZN PODOKAP PŮLKRUH RŠ 330</t>
  </si>
  <si>
    <t>764259545</t>
  </si>
  <si>
    <t>ŽLAB TIZN KOTLÍK OVÁLNÝ 330/120MM</t>
  </si>
  <si>
    <t>764291520</t>
  </si>
  <si>
    <t>STŘEŠ PRVKY TIZN ZÁVĚTRNÁ LIŠTA RŠ 330</t>
  </si>
  <si>
    <t>764521530</t>
  </si>
  <si>
    <t>OPLECHOVÁNÍ TIZN ŘÍMS RŠ 200</t>
  </si>
  <si>
    <t>764530540</t>
  </si>
  <si>
    <t>OPLECHOVÁNÍ TIZN ZDÍ RŠ 500</t>
  </si>
  <si>
    <t>764554503</t>
  </si>
  <si>
    <t>ODPADNÍ TROUBY TIZN KRUHOVÉ D 120</t>
  </si>
  <si>
    <t>998764102</t>
  </si>
  <si>
    <t>PŘESUN HMOT KLEMPÍŘ KCE OBJEKT V -12M</t>
  </si>
  <si>
    <t>764-KONSTRUKCE KLEMPÍŘSKÉ CELKEM</t>
  </si>
  <si>
    <t>765-KRYTINY TVRDÉ</t>
  </si>
  <si>
    <t>765331663</t>
  </si>
  <si>
    <t>VĚTRACÍ PÁS PERFOROVANÝ</t>
  </si>
  <si>
    <t>765</t>
  </si>
  <si>
    <t>998765102</t>
  </si>
  <si>
    <t>PŘESUN HMOT KRYTIN TVRDÉ OBJEKT V -12M</t>
  </si>
  <si>
    <t>765-KRYTINY TVRDÉ CELKEM</t>
  </si>
  <si>
    <t>766-KONSTRUKCE TRUHLÁŘSKÉ - MONTÁŽ</t>
  </si>
  <si>
    <t>766231113</t>
  </si>
  <si>
    <t>MTŽ SKLÁPĚCÍ PŮDNÍ SCHODY</t>
  </si>
  <si>
    <t>766</t>
  </si>
  <si>
    <t>612331020</t>
  </si>
  <si>
    <t>SCHODY PŮDNÍ TREND 119X69X17</t>
  </si>
  <si>
    <t>766621001</t>
  </si>
  <si>
    <t>DOD+MTŽ OKNA PLASTOVÁ U=1,2 - VIZ TECH.ZPRÁVA</t>
  </si>
  <si>
    <t>998766102</t>
  </si>
  <si>
    <t>PŘESUN HMOT TRUHLÁŘ KCE OBJEKT V -12M</t>
  </si>
  <si>
    <t>766-KONSTRUKCE TRUHLÁŘSKÉ - MONTÁŽ CELKEM</t>
  </si>
  <si>
    <t>767-KOVOVÉ DOPLŇKOVÉ KONSTRUKCE</t>
  </si>
  <si>
    <t>767651113</t>
  </si>
  <si>
    <t>DOD+MTŽ VRATA SEKČNÍ 400X325CM - RUČNÍ OVLÁD.</t>
  </si>
  <si>
    <t>767</t>
  </si>
  <si>
    <t>767651220</t>
  </si>
  <si>
    <t>DOD+MTŽ VRATA OTOČNÁ 280X219CM OC.ZÁRUBEŇ</t>
  </si>
  <si>
    <t>998767102</t>
  </si>
  <si>
    <t>PŘESUN HMOT ZÁMEČNÍK KCE OBJEKT V -12M</t>
  </si>
  <si>
    <t>767995108</t>
  </si>
  <si>
    <t>MTŽ ATYPICKÁ ZÁMEČNICKÁ KCE 500-KG</t>
  </si>
  <si>
    <t>136112200</t>
  </si>
  <si>
    <t>PLECH S235JR 8X1000X2000MM</t>
  </si>
  <si>
    <t>133317320</t>
  </si>
  <si>
    <t>ÚHELN ROVNOR S235JR 60X60X6MM</t>
  </si>
  <si>
    <t>134834200</t>
  </si>
  <si>
    <t>TYČ OCEL U S 235 JR OZNAČ 220</t>
  </si>
  <si>
    <t>141253910</t>
  </si>
  <si>
    <t>TRUBKY BEZEŠV 11353.1 D89 T3,6</t>
  </si>
  <si>
    <t>767-KOVOVÉ DOPLŇKOVÉ KONSTRUKCE CELKEM</t>
  </si>
  <si>
    <t>783-NÁTĚRY</t>
  </si>
  <si>
    <t>783221112</t>
  </si>
  <si>
    <t>NÁTĚR SYNTET KDK DÜFA L 1A+1Z+2E</t>
  </si>
  <si>
    <t>783</t>
  </si>
  <si>
    <t>783425511</t>
  </si>
  <si>
    <t>NÁTĚR SYNT POTR-100 DÜFA L 1A+1Z+1E</t>
  </si>
  <si>
    <t>783621132</t>
  </si>
  <si>
    <t>NÁTĚR SYNT TRUH DÜFA 2X LAZURA LAK</t>
  </si>
  <si>
    <t>783821112</t>
  </si>
  <si>
    <t>NÁTĚR SYNTET BETON DÜFA L 1Z+2E</t>
  </si>
  <si>
    <t>783-NÁTĚRY CELKEM</t>
  </si>
  <si>
    <t>784-MALBY A TAPETOVÁNÍ</t>
  </si>
  <si>
    <t>784181011</t>
  </si>
  <si>
    <t>DVOJNÁSOBNÉ PAČOKOVÁNÍ V MÍSTN VÝŠKY DO 3,80M</t>
  </si>
  <si>
    <t>784</t>
  </si>
  <si>
    <t>784453631</t>
  </si>
  <si>
    <t>MALBA 2XDISP PRIMALEX OT BÍLÁ M-3,8</t>
  </si>
  <si>
    <t>784-MALBY A TAPETOVÁNÍ CELKEM</t>
  </si>
  <si>
    <t>PSV  CELKEM</t>
  </si>
  <si>
    <t>M155-Elektromontáže</t>
  </si>
  <si>
    <t>210990000</t>
  </si>
  <si>
    <t>ELEKTROINSTALACE - CELKOVÁ CENA</t>
  </si>
  <si>
    <t>155</t>
  </si>
  <si>
    <t>M155-Elektromontáže CELKEM</t>
  </si>
  <si>
    <t>M202-Zemní práce prováděné při ext.montážích</t>
  </si>
  <si>
    <t>460010021</t>
  </si>
  <si>
    <t>GEODETICKÉ VYTYČENÍ A ZAMĚŘENÍ STAVBY</t>
  </si>
  <si>
    <t>202</t>
  </si>
  <si>
    <t>460010022</t>
  </si>
  <si>
    <t>VYTYČENÍ A ZAMĚŘENÍ PODZEMNÍCH SÍTÍ</t>
  </si>
  <si>
    <t>M202-Zemní práce prováděné při ext.montážích CELKEM</t>
  </si>
  <si>
    <t>MONTÁŽE CELKEM</t>
  </si>
  <si>
    <t>OBJEKT Celkem bez DPH</t>
  </si>
  <si>
    <t>ATELIER JEZBERA, s.r.o.</t>
  </si>
  <si>
    <t>PAN SPIROLL PPD.../3.. 100X119X32CM</t>
  </si>
  <si>
    <t>Lesy a parky Trutnov s.r.o.</t>
  </si>
  <si>
    <t>NOVOSTAVBA SKLADOVACÍHO OBJEKTU</t>
  </si>
  <si>
    <t>p.p.č. 1697/3, k.ú. Trutnov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</si>
</sst>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"/>
    <numFmt numFmtId="166" formatCode="#,##0.0"/>
  </numFmts>
  <fonts count="24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charset val="238"/>
    </font>
    <font>
      <sz val="8"/>
      <name val="Arial CE"/>
      <charset val="238"/>
    </font>
    <font>
      <b/>
      <sz val="20"/>
      <name val="Arial CE"/>
      <charset val="238"/>
    </font>
    <font>
      <b/>
      <sz val="20"/>
      <color indexed="1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7"/>
      <name val="Arial CE"/>
      <charset val="238"/>
    </font>
    <font>
      <b/>
      <sz val="10"/>
      <name val="Arial CE"/>
      <charset val="238"/>
    </font>
    <font>
      <b/>
      <sz val="7"/>
      <name val="Arial CE"/>
      <charset val="238"/>
    </font>
    <font>
      <b/>
      <sz val="12"/>
      <name val="Arial CE"/>
      <charset val="238"/>
    </font>
    <font>
      <b/>
      <sz val="10"/>
      <color indexed="18"/>
      <name val="Arial CE"/>
      <charset val="238"/>
    </font>
    <font>
      <b/>
      <sz val="8"/>
      <name val="Arial CE"/>
      <charset val="238"/>
    </font>
    <font>
      <sz val="10"/>
      <name val="Arial CE"/>
      <family val="2"/>
      <charset val="238"/>
    </font>
    <font>
      <b/>
      <sz val="14"/>
      <color indexed="10"/>
      <name val="Arial CE"/>
      <charset val="238"/>
    </font>
    <font>
      <sz val="12"/>
      <name val="Arial CE"/>
      <family val="2"/>
      <charset val="238"/>
    </font>
    <font>
      <sz val="11"/>
      <name val="Arial CE"/>
      <charset val="238"/>
    </font>
    <font>
      <sz val="11"/>
      <name val="Arial"/>
      <family val="2"/>
    </font>
    <font>
      <b/>
      <sz val="12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i/>
      <sz val="10"/>
      <color indexed="57"/>
      <name val="Arial"/>
      <family val="2"/>
      <charset val="238"/>
    </font>
    <font>
      <b/>
      <i/>
      <sz val="10"/>
      <color indexed="14"/>
      <name val="Arial"/>
      <family val="2"/>
      <charset val="238"/>
    </font>
    <font>
      <b/>
      <i/>
      <sz val="10"/>
      <color indexed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13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7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0" fontId="4" fillId="0" borderId="1" xfId="1" applyNumberFormat="1" applyFont="1" applyFill="1" applyBorder="1" applyAlignment="1" applyProtection="1">
      <alignment horizontal="left" vertical="center"/>
    </xf>
    <xf numFmtId="0" fontId="4" fillId="0" borderId="2" xfId="1" applyNumberFormat="1" applyFont="1" applyFill="1" applyBorder="1" applyAlignment="1" applyProtection="1">
      <alignment horizontal="left" vertical="center"/>
    </xf>
    <xf numFmtId="0" fontId="5" fillId="0" borderId="2" xfId="1" applyNumberFormat="1" applyFont="1" applyFill="1" applyBorder="1" applyAlignment="1" applyProtection="1">
      <alignment horizontal="left" vertical="center"/>
    </xf>
    <xf numFmtId="0" fontId="4" fillId="0" borderId="3" xfId="1" applyNumberFormat="1" applyFont="1" applyFill="1" applyBorder="1" applyAlignment="1" applyProtection="1">
      <alignment horizontal="left" vertical="center"/>
    </xf>
    <xf numFmtId="0" fontId="2" fillId="0" borderId="0" xfId="1"/>
    <xf numFmtId="0" fontId="6" fillId="0" borderId="4" xfId="1" applyNumberFormat="1" applyFont="1" applyFill="1" applyBorder="1" applyAlignment="1" applyProtection="1">
      <alignment vertical="center"/>
    </xf>
    <xf numFmtId="0" fontId="6" fillId="0" borderId="5" xfId="1" applyNumberFormat="1" applyFont="1" applyFill="1" applyBorder="1" applyAlignment="1" applyProtection="1">
      <alignment vertical="center"/>
    </xf>
    <xf numFmtId="0" fontId="6" fillId="0" borderId="6" xfId="1" applyNumberFormat="1" applyFont="1" applyFill="1" applyBorder="1" applyAlignment="1" applyProtection="1">
      <alignment vertical="center"/>
    </xf>
    <xf numFmtId="0" fontId="6" fillId="0" borderId="7" xfId="1" applyNumberFormat="1" applyFont="1" applyFill="1" applyBorder="1" applyAlignment="1" applyProtection="1">
      <alignment vertical="center"/>
    </xf>
    <xf numFmtId="0" fontId="6" fillId="0" borderId="0" xfId="1" applyNumberFormat="1" applyFont="1" applyFill="1" applyAlignment="1" applyProtection="1">
      <alignment vertical="center"/>
    </xf>
    <xf numFmtId="1" fontId="0" fillId="2" borderId="8" xfId="0" applyNumberFormat="1" applyFill="1" applyBorder="1"/>
    <xf numFmtId="0" fontId="6" fillId="2" borderId="9" xfId="1" applyNumberFormat="1" applyFont="1" applyFill="1" applyBorder="1" applyAlignment="1" applyProtection="1">
      <alignment vertical="center"/>
    </xf>
    <xf numFmtId="0" fontId="6" fillId="2" borderId="10" xfId="1" applyNumberFormat="1" applyFont="1" applyFill="1" applyBorder="1" applyAlignment="1" applyProtection="1">
      <alignment horizontal="right" vertical="center"/>
    </xf>
    <xf numFmtId="165" fontId="6" fillId="0" borderId="0" xfId="1" applyNumberFormat="1" applyFont="1" applyFill="1" applyAlignment="1" applyProtection="1">
      <alignment vertical="center"/>
    </xf>
    <xf numFmtId="165" fontId="6" fillId="3" borderId="8" xfId="1" applyNumberFormat="1" applyFont="1" applyFill="1" applyBorder="1" applyAlignment="1" applyProtection="1">
      <alignment vertical="center"/>
    </xf>
    <xf numFmtId="0" fontId="6" fillId="3" borderId="10" xfId="1" applyNumberFormat="1" applyFont="1" applyFill="1" applyBorder="1" applyAlignment="1" applyProtection="1">
      <alignment vertical="center"/>
    </xf>
    <xf numFmtId="0" fontId="6" fillId="0" borderId="11" xfId="1" applyNumberFormat="1" applyFont="1" applyFill="1" applyBorder="1" applyAlignment="1" applyProtection="1">
      <alignment vertical="center"/>
    </xf>
    <xf numFmtId="1" fontId="0" fillId="2" borderId="12" xfId="0" applyNumberFormat="1" applyFill="1" applyBorder="1"/>
    <xf numFmtId="0" fontId="6" fillId="2" borderId="0" xfId="1" applyNumberFormat="1" applyFont="1" applyFill="1" applyBorder="1" applyAlignment="1" applyProtection="1">
      <alignment vertical="center"/>
    </xf>
    <xf numFmtId="0" fontId="6" fillId="2" borderId="13" xfId="1" applyNumberFormat="1" applyFont="1" applyFill="1" applyBorder="1" applyAlignment="1" applyProtection="1">
      <alignment horizontal="right" vertical="center"/>
    </xf>
    <xf numFmtId="165" fontId="6" fillId="3" borderId="12" xfId="1" applyNumberFormat="1" applyFont="1" applyFill="1" applyBorder="1" applyAlignment="1" applyProtection="1">
      <alignment vertical="center"/>
    </xf>
    <xf numFmtId="0" fontId="6" fillId="3" borderId="13" xfId="1" applyNumberFormat="1" applyFont="1" applyFill="1" applyBorder="1" applyAlignment="1" applyProtection="1">
      <alignment vertical="center"/>
    </xf>
    <xf numFmtId="165" fontId="7" fillId="2" borderId="14" xfId="1" applyNumberFormat="1" applyFont="1" applyFill="1" applyBorder="1" applyAlignment="1" applyProtection="1">
      <alignment vertical="center"/>
    </xf>
    <xf numFmtId="0" fontId="6" fillId="2" borderId="15" xfId="1" applyNumberFormat="1" applyFont="1" applyFill="1" applyBorder="1" applyAlignment="1" applyProtection="1">
      <alignment vertical="center"/>
    </xf>
    <xf numFmtId="0" fontId="6" fillId="2" borderId="16" xfId="1" applyNumberFormat="1" applyFont="1" applyFill="1" applyBorder="1" applyAlignment="1" applyProtection="1">
      <alignment horizontal="right" vertical="center"/>
    </xf>
    <xf numFmtId="165" fontId="6" fillId="3" borderId="14" xfId="1" applyNumberFormat="1" applyFont="1" applyFill="1" applyBorder="1" applyAlignment="1" applyProtection="1">
      <alignment vertical="center"/>
    </xf>
    <xf numFmtId="0" fontId="6" fillId="3" borderId="16" xfId="1" applyNumberFormat="1" applyFont="1" applyFill="1" applyBorder="1" applyAlignment="1" applyProtection="1">
      <alignment vertical="center"/>
    </xf>
    <xf numFmtId="0" fontId="6" fillId="0" borderId="7" xfId="1" applyNumberFormat="1" applyFont="1" applyFill="1" applyBorder="1" applyAlignment="1" applyProtection="1"/>
    <xf numFmtId="0" fontId="6" fillId="0" borderId="0" xfId="1" applyNumberFormat="1" applyFont="1" applyFill="1" applyAlignment="1" applyProtection="1"/>
    <xf numFmtId="0" fontId="6" fillId="0" borderId="0" xfId="1" applyNumberFormat="1" applyFont="1" applyFill="1" applyAlignment="1" applyProtection="1">
      <alignment horizontal="right"/>
    </xf>
    <xf numFmtId="0" fontId="6" fillId="0" borderId="11" xfId="1" applyNumberFormat="1" applyFont="1" applyFill="1" applyBorder="1" applyAlignment="1" applyProtection="1"/>
    <xf numFmtId="0" fontId="6" fillId="3" borderId="9" xfId="1" applyNumberFormat="1" applyFont="1" applyFill="1" applyBorder="1" applyAlignment="1" applyProtection="1">
      <alignment vertical="center"/>
    </xf>
    <xf numFmtId="0" fontId="6" fillId="3" borderId="10" xfId="1" applyNumberFormat="1" applyFont="1" applyFill="1" applyBorder="1" applyAlignment="1" applyProtection="1">
      <alignment horizontal="right" vertical="center"/>
    </xf>
    <xf numFmtId="165" fontId="8" fillId="0" borderId="0" xfId="1" applyNumberFormat="1" applyFont="1" applyFill="1" applyAlignment="1" applyProtection="1">
      <alignment vertical="center"/>
    </xf>
    <xf numFmtId="0" fontId="8" fillId="0" borderId="0" xfId="1" applyNumberFormat="1" applyFont="1" applyFill="1" applyAlignment="1" applyProtection="1">
      <alignment vertical="center"/>
    </xf>
    <xf numFmtId="165" fontId="6" fillId="0" borderId="17" xfId="1" applyNumberFormat="1" applyFont="1" applyFill="1" applyBorder="1" applyAlignment="1" applyProtection="1">
      <alignment horizontal="left" vertical="center"/>
    </xf>
    <xf numFmtId="165" fontId="6" fillId="0" borderId="18" xfId="1" applyNumberFormat="1" applyFont="1" applyFill="1" applyBorder="1" applyAlignment="1" applyProtection="1">
      <alignment horizontal="left" vertical="center"/>
    </xf>
    <xf numFmtId="0" fontId="6" fillId="0" borderId="19" xfId="1" applyNumberFormat="1" applyFont="1" applyFill="1" applyBorder="1" applyAlignment="1" applyProtection="1">
      <alignment vertical="center"/>
    </xf>
    <xf numFmtId="0" fontId="6" fillId="3" borderId="0" xfId="1" applyNumberFormat="1" applyFont="1" applyFill="1" applyBorder="1" applyAlignment="1" applyProtection="1">
      <alignment vertical="center"/>
    </xf>
    <xf numFmtId="0" fontId="6" fillId="3" borderId="13" xfId="1" applyNumberFormat="1" applyFont="1" applyFill="1" applyBorder="1" applyAlignment="1" applyProtection="1">
      <alignment horizontal="right" vertical="center"/>
    </xf>
    <xf numFmtId="165" fontId="6" fillId="0" borderId="18" xfId="1" applyNumberFormat="1" applyFont="1" applyFill="1" applyBorder="1" applyAlignment="1" applyProtection="1">
      <alignment vertical="center"/>
    </xf>
    <xf numFmtId="0" fontId="6" fillId="3" borderId="15" xfId="1" applyNumberFormat="1" applyFont="1" applyFill="1" applyBorder="1" applyAlignment="1" applyProtection="1">
      <alignment vertical="center"/>
    </xf>
    <xf numFmtId="0" fontId="6" fillId="3" borderId="16" xfId="1" applyNumberFormat="1" applyFont="1" applyFill="1" applyBorder="1" applyAlignment="1" applyProtection="1">
      <alignment horizontal="right" vertical="center"/>
    </xf>
    <xf numFmtId="0" fontId="1" fillId="0" borderId="0" xfId="1" applyNumberFormat="1" applyFont="1" applyFill="1" applyAlignment="1" applyProtection="1"/>
    <xf numFmtId="0" fontId="8" fillId="0" borderId="0" xfId="1" applyNumberFormat="1" applyFont="1" applyFill="1" applyAlignment="1" applyProtection="1"/>
    <xf numFmtId="165" fontId="6" fillId="0" borderId="17" xfId="1" applyNumberFormat="1" applyFont="1" applyFill="1" applyBorder="1" applyAlignment="1" applyProtection="1">
      <alignment vertical="center"/>
    </xf>
    <xf numFmtId="0" fontId="6" fillId="0" borderId="20" xfId="1" applyNumberFormat="1" applyFont="1" applyFill="1" applyBorder="1" applyAlignment="1" applyProtection="1">
      <alignment vertical="center"/>
    </xf>
    <xf numFmtId="14" fontId="6" fillId="0" borderId="17" xfId="1" applyNumberFormat="1" applyFont="1" applyFill="1" applyBorder="1" applyAlignment="1" applyProtection="1">
      <alignment horizontal="center" vertical="center"/>
    </xf>
    <xf numFmtId="3" fontId="6" fillId="0" borderId="17" xfId="1" applyNumberFormat="1" applyFont="1" applyFill="1" applyBorder="1" applyAlignment="1" applyProtection="1">
      <alignment horizontal="right" vertical="center"/>
    </xf>
    <xf numFmtId="0" fontId="6" fillId="0" borderId="21" xfId="1" applyNumberFormat="1" applyFont="1" applyFill="1" applyBorder="1" applyAlignment="1" applyProtection="1">
      <alignment vertical="center"/>
    </xf>
    <xf numFmtId="0" fontId="6" fillId="0" borderId="22" xfId="1" applyNumberFormat="1" applyFont="1" applyFill="1" applyBorder="1" applyAlignment="1" applyProtection="1">
      <alignment vertical="center"/>
    </xf>
    <xf numFmtId="0" fontId="6" fillId="0" borderId="23" xfId="1" applyNumberFormat="1" applyFont="1" applyFill="1" applyBorder="1" applyAlignment="1" applyProtection="1">
      <alignment vertical="center"/>
    </xf>
    <xf numFmtId="0" fontId="9" fillId="0" borderId="4" xfId="1" applyNumberFormat="1" applyFont="1" applyFill="1" applyBorder="1" applyAlignment="1" applyProtection="1">
      <alignment vertical="center"/>
    </xf>
    <xf numFmtId="0" fontId="9" fillId="0" borderId="5" xfId="1" applyNumberFormat="1" applyFont="1" applyFill="1" applyBorder="1" applyAlignment="1" applyProtection="1">
      <alignment vertical="center"/>
    </xf>
    <xf numFmtId="0" fontId="9" fillId="0" borderId="6" xfId="1" applyNumberFormat="1" applyFont="1" applyFill="1" applyBorder="1" applyAlignment="1" applyProtection="1">
      <alignment vertical="center"/>
    </xf>
    <xf numFmtId="0" fontId="1" fillId="0" borderId="24" xfId="1" applyNumberFormat="1" applyFont="1" applyFill="1" applyBorder="1" applyAlignment="1" applyProtection="1">
      <alignment vertical="center"/>
    </xf>
    <xf numFmtId="0" fontId="1" fillId="0" borderId="20" xfId="1" applyNumberFormat="1" applyFont="1" applyFill="1" applyBorder="1" applyAlignment="1" applyProtection="1">
      <alignment vertical="center"/>
    </xf>
    <xf numFmtId="165" fontId="1" fillId="0" borderId="20" xfId="1" applyNumberFormat="1" applyFont="1" applyFill="1" applyBorder="1" applyAlignment="1" applyProtection="1">
      <alignment vertical="center"/>
    </xf>
    <xf numFmtId="0" fontId="1" fillId="0" borderId="18" xfId="1" applyNumberFormat="1" applyFont="1" applyFill="1" applyBorder="1" applyAlignment="1" applyProtection="1">
      <alignment vertical="center"/>
    </xf>
    <xf numFmtId="0" fontId="1" fillId="0" borderId="19" xfId="1" applyNumberFormat="1" applyFont="1" applyFill="1" applyBorder="1" applyAlignment="1" applyProtection="1">
      <alignment vertical="center"/>
    </xf>
    <xf numFmtId="0" fontId="1" fillId="0" borderId="25" xfId="1" applyNumberFormat="1" applyFont="1" applyFill="1" applyBorder="1" applyAlignment="1" applyProtection="1">
      <alignment vertical="center"/>
    </xf>
    <xf numFmtId="0" fontId="1" fillId="0" borderId="24" xfId="1" applyNumberFormat="1" applyFont="1" applyFill="1" applyBorder="1" applyAlignment="1" applyProtection="1">
      <alignment horizontal="left" vertical="center"/>
    </xf>
    <xf numFmtId="0" fontId="1" fillId="0" borderId="20" xfId="1" applyNumberFormat="1" applyFont="1" applyFill="1" applyBorder="1" applyAlignment="1" applyProtection="1">
      <alignment horizontal="left" vertical="center"/>
    </xf>
    <xf numFmtId="0" fontId="1" fillId="0" borderId="19" xfId="1" applyNumberFormat="1" applyFont="1" applyFill="1" applyBorder="1" applyAlignment="1" applyProtection="1">
      <alignment horizontal="left" vertical="center"/>
    </xf>
    <xf numFmtId="0" fontId="1" fillId="0" borderId="26" xfId="1" applyNumberFormat="1" applyFont="1" applyFill="1" applyBorder="1" applyAlignment="1" applyProtection="1">
      <alignment vertical="center"/>
    </xf>
    <xf numFmtId="0" fontId="1" fillId="0" borderId="27" xfId="1" applyNumberFormat="1" applyFont="1" applyFill="1" applyBorder="1" applyAlignment="1" applyProtection="1">
      <alignment vertical="center"/>
    </xf>
    <xf numFmtId="166" fontId="1" fillId="0" borderId="28" xfId="1" applyNumberFormat="1" applyFont="1" applyFill="1" applyBorder="1" applyAlignment="1" applyProtection="1">
      <alignment vertical="center"/>
    </xf>
    <xf numFmtId="3" fontId="1" fillId="0" borderId="29" xfId="1" applyNumberFormat="1" applyFont="1" applyFill="1" applyBorder="1" applyAlignment="1" applyProtection="1">
      <alignment vertical="center"/>
    </xf>
    <xf numFmtId="3" fontId="1" fillId="0" borderId="28" xfId="1" applyNumberFormat="1" applyFont="1" applyFill="1" applyBorder="1" applyAlignment="1" applyProtection="1">
      <alignment vertical="center"/>
    </xf>
    <xf numFmtId="0" fontId="1" fillId="0" borderId="29" xfId="1" applyNumberFormat="1" applyFont="1" applyFill="1" applyBorder="1" applyAlignment="1" applyProtection="1">
      <alignment vertical="center"/>
    </xf>
    <xf numFmtId="166" fontId="1" fillId="0" borderId="27" xfId="1" applyNumberFormat="1" applyFont="1" applyFill="1" applyBorder="1" applyAlignment="1" applyProtection="1">
      <alignment vertical="center"/>
    </xf>
    <xf numFmtId="3" fontId="1" fillId="0" borderId="27" xfId="1" applyNumberFormat="1" applyFont="1" applyFill="1" applyBorder="1" applyAlignment="1" applyProtection="1">
      <alignment vertical="center"/>
    </xf>
    <xf numFmtId="3" fontId="1" fillId="0" borderId="30" xfId="1" applyNumberFormat="1" applyFont="1" applyFill="1" applyBorder="1" applyAlignment="1" applyProtection="1">
      <alignment vertical="center"/>
    </xf>
    <xf numFmtId="0" fontId="9" fillId="0" borderId="1" xfId="1" applyNumberFormat="1" applyFont="1" applyFill="1" applyBorder="1" applyAlignment="1" applyProtection="1">
      <alignment vertical="center"/>
    </xf>
    <xf numFmtId="0" fontId="9" fillId="0" borderId="2" xfId="1" applyNumberFormat="1" applyFont="1" applyFill="1" applyBorder="1" applyAlignment="1" applyProtection="1">
      <alignment vertical="center"/>
    </xf>
    <xf numFmtId="165" fontId="10" fillId="0" borderId="2" xfId="1" applyNumberFormat="1" applyFont="1" applyFill="1" applyBorder="1" applyAlignment="1" applyProtection="1">
      <alignment vertical="center"/>
    </xf>
    <xf numFmtId="165" fontId="9" fillId="0" borderId="2" xfId="1" applyNumberFormat="1" applyFont="1" applyFill="1" applyBorder="1" applyAlignment="1" applyProtection="1">
      <alignment horizontal="left" vertical="center"/>
    </xf>
    <xf numFmtId="0" fontId="9" fillId="0" borderId="3" xfId="1" applyNumberFormat="1" applyFont="1" applyFill="1" applyBorder="1" applyAlignment="1" applyProtection="1">
      <alignment vertical="center"/>
    </xf>
    <xf numFmtId="0" fontId="11" fillId="4" borderId="31" xfId="1" applyNumberFormat="1" applyFont="1" applyFill="1" applyBorder="1" applyAlignment="1" applyProtection="1">
      <alignment horizontal="center" vertical="center"/>
    </xf>
    <xf numFmtId="0" fontId="9" fillId="4" borderId="32" xfId="1" applyNumberFormat="1" applyFont="1" applyFill="1" applyBorder="1" applyAlignment="1" applyProtection="1">
      <alignment horizontal="center" vertical="center"/>
    </xf>
    <xf numFmtId="0" fontId="12" fillId="0" borderId="33" xfId="1" applyNumberFormat="1" applyFont="1" applyFill="1" applyBorder="1" applyAlignment="1" applyProtection="1">
      <alignment horizontal="left" vertical="center"/>
    </xf>
    <xf numFmtId="0" fontId="9" fillId="0" borderId="33" xfId="1" applyNumberFormat="1" applyFont="1" applyFill="1" applyBorder="1" applyAlignment="1" applyProtection="1">
      <alignment horizontal="left" vertical="center"/>
    </xf>
    <xf numFmtId="0" fontId="9" fillId="0" borderId="34" xfId="1" applyNumberFormat="1" applyFont="1" applyFill="1" applyBorder="1" applyAlignment="1" applyProtection="1">
      <alignment horizontal="left" vertical="center"/>
    </xf>
    <xf numFmtId="0" fontId="1" fillId="4" borderId="32" xfId="1" applyNumberFormat="1" applyFont="1" applyFill="1" applyBorder="1" applyAlignment="1" applyProtection="1">
      <alignment horizontal="center" vertical="center"/>
    </xf>
    <xf numFmtId="0" fontId="10" fillId="4" borderId="32" xfId="1" applyNumberFormat="1" applyFont="1" applyFill="1" applyBorder="1" applyAlignment="1" applyProtection="1">
      <alignment vertical="center"/>
    </xf>
    <xf numFmtId="0" fontId="3" fillId="0" borderId="35" xfId="1" applyNumberFormat="1" applyFont="1" applyFill="1" applyBorder="1" applyAlignment="1" applyProtection="1">
      <alignment horizontal="center" vertical="center"/>
    </xf>
    <xf numFmtId="0" fontId="9" fillId="0" borderId="8" xfId="1" applyNumberFormat="1" applyFont="1" applyFill="1" applyBorder="1" applyAlignment="1" applyProtection="1">
      <alignment vertical="center"/>
    </xf>
    <xf numFmtId="0" fontId="9" fillId="0" borderId="10" xfId="1" applyNumberFormat="1" applyFont="1" applyFill="1" applyBorder="1" applyAlignment="1" applyProtection="1">
      <alignment vertical="center"/>
    </xf>
    <xf numFmtId="0" fontId="3" fillId="0" borderId="17" xfId="1" applyNumberFormat="1" applyFont="1" applyFill="1" applyBorder="1" applyAlignment="1" applyProtection="1">
      <alignment vertical="center"/>
    </xf>
    <xf numFmtId="3" fontId="1" fillId="0" borderId="18" xfId="1" applyNumberFormat="1" applyFont="1" applyFill="1" applyBorder="1" applyAlignment="1" applyProtection="1">
      <alignment vertical="center"/>
    </xf>
    <xf numFmtId="3" fontId="1" fillId="0" borderId="25" xfId="1" applyNumberFormat="1" applyFont="1" applyFill="1" applyBorder="1" applyAlignment="1" applyProtection="1">
      <alignment vertical="center"/>
    </xf>
    <xf numFmtId="0" fontId="3" fillId="0" borderId="18" xfId="1" applyNumberFormat="1" applyFont="1" applyFill="1" applyBorder="1" applyAlignment="1" applyProtection="1">
      <alignment vertical="center"/>
    </xf>
    <xf numFmtId="0" fontId="3" fillId="0" borderId="19" xfId="1" applyNumberFormat="1" applyFont="1" applyFill="1" applyBorder="1" applyAlignment="1" applyProtection="1">
      <alignment vertical="center"/>
    </xf>
    <xf numFmtId="165" fontId="3" fillId="0" borderId="18" xfId="1" applyNumberFormat="1" applyFont="1" applyFill="1" applyBorder="1" applyAlignment="1" applyProtection="1">
      <alignment vertical="center"/>
    </xf>
    <xf numFmtId="10" fontId="8" fillId="0" borderId="18" xfId="1" applyNumberFormat="1" applyFont="1" applyFill="1" applyBorder="1" applyAlignment="1" applyProtection="1">
      <alignment vertical="center"/>
    </xf>
    <xf numFmtId="0" fontId="9" fillId="0" borderId="14" xfId="1" applyNumberFormat="1" applyFont="1" applyFill="1" applyBorder="1" applyAlignment="1" applyProtection="1">
      <alignment vertical="center"/>
    </xf>
    <xf numFmtId="0" fontId="9" fillId="0" borderId="16" xfId="1" applyNumberFormat="1" applyFont="1" applyFill="1" applyBorder="1" applyAlignment="1" applyProtection="1">
      <alignment vertical="center"/>
    </xf>
    <xf numFmtId="4" fontId="3" fillId="0" borderId="19" xfId="1" applyNumberFormat="1" applyFont="1" applyFill="1" applyBorder="1" applyAlignment="1" applyProtection="1">
      <alignment vertical="center"/>
    </xf>
    <xf numFmtId="0" fontId="3" fillId="0" borderId="24" xfId="1" applyNumberFormat="1" applyFont="1" applyFill="1" applyBorder="1" applyAlignment="1" applyProtection="1">
      <alignment vertical="center"/>
    </xf>
    <xf numFmtId="0" fontId="3" fillId="0" borderId="20" xfId="1" applyNumberFormat="1" applyFont="1" applyFill="1" applyBorder="1" applyAlignment="1" applyProtection="1">
      <alignment vertical="center"/>
    </xf>
    <xf numFmtId="0" fontId="13" fillId="0" borderId="18" xfId="1" applyNumberFormat="1" applyFont="1" applyFill="1" applyBorder="1" applyAlignment="1" applyProtection="1">
      <alignment vertical="center"/>
    </xf>
    <xf numFmtId="3" fontId="1" fillId="0" borderId="3" xfId="1" applyNumberFormat="1" applyFont="1" applyFill="1" applyBorder="1" applyAlignment="1" applyProtection="1">
      <alignment vertical="center"/>
    </xf>
    <xf numFmtId="3" fontId="1" fillId="0" borderId="1" xfId="1" applyNumberFormat="1" applyFont="1" applyFill="1" applyBorder="1" applyAlignment="1" applyProtection="1">
      <alignment vertical="center"/>
    </xf>
    <xf numFmtId="0" fontId="3" fillId="0" borderId="36" xfId="1" applyNumberFormat="1" applyFont="1" applyFill="1" applyBorder="1" applyAlignment="1" applyProtection="1">
      <alignment horizontal="center" vertical="center"/>
    </xf>
    <xf numFmtId="0" fontId="3" fillId="0" borderId="29" xfId="1" applyNumberFormat="1" applyFont="1" applyFill="1" applyBorder="1" applyAlignment="1" applyProtection="1">
      <alignment vertical="center"/>
    </xf>
    <xf numFmtId="0" fontId="3" fillId="0" borderId="27" xfId="1" applyNumberFormat="1" applyFont="1" applyFill="1" applyBorder="1" applyAlignment="1" applyProtection="1">
      <alignment vertical="center"/>
    </xf>
    <xf numFmtId="0" fontId="3" fillId="0" borderId="28" xfId="1" applyNumberFormat="1" applyFont="1" applyFill="1" applyBorder="1" applyAlignment="1" applyProtection="1">
      <alignment vertical="center"/>
    </xf>
    <xf numFmtId="0" fontId="1" fillId="0" borderId="5" xfId="1" applyNumberFormat="1" applyFont="1" applyFill="1" applyBorder="1" applyAlignment="1" applyProtection="1">
      <alignment vertical="center"/>
    </xf>
    <xf numFmtId="0" fontId="8" fillId="0" borderId="5" xfId="1" applyNumberFormat="1" applyFont="1" applyFill="1" applyBorder="1" applyAlignment="1" applyProtection="1">
      <alignment vertical="center"/>
    </xf>
    <xf numFmtId="0" fontId="1" fillId="0" borderId="37" xfId="1" applyNumberFormat="1" applyFont="1" applyFill="1" applyBorder="1" applyAlignment="1" applyProtection="1">
      <alignment vertical="center"/>
    </xf>
    <xf numFmtId="0" fontId="8" fillId="0" borderId="38" xfId="1" applyNumberFormat="1" applyFont="1" applyFill="1" applyBorder="1" applyAlignment="1" applyProtection="1">
      <alignment vertical="center"/>
    </xf>
    <xf numFmtId="0" fontId="1" fillId="0" borderId="6" xfId="1" applyNumberFormat="1" applyFont="1" applyFill="1" applyBorder="1" applyAlignment="1" applyProtection="1">
      <alignment vertical="center"/>
    </xf>
    <xf numFmtId="0" fontId="10" fillId="4" borderId="32" xfId="1" applyNumberFormat="1" applyFont="1" applyFill="1" applyBorder="1" applyAlignment="1" applyProtection="1">
      <alignment horizontal="left" vertical="center"/>
    </xf>
    <xf numFmtId="0" fontId="1" fillId="0" borderId="7" xfId="1" applyNumberFormat="1" applyFont="1" applyFill="1" applyBorder="1" applyAlignment="1" applyProtection="1">
      <alignment vertical="center"/>
    </xf>
    <xf numFmtId="0" fontId="1" fillId="0" borderId="0" xfId="1" applyNumberFormat="1" applyFont="1" applyFill="1" applyAlignment="1" applyProtection="1">
      <alignment vertical="center"/>
    </xf>
    <xf numFmtId="0" fontId="1" fillId="0" borderId="13" xfId="1" applyNumberFormat="1" applyFont="1" applyFill="1" applyBorder="1" applyAlignment="1" applyProtection="1">
      <alignment vertical="center"/>
    </xf>
    <xf numFmtId="0" fontId="1" fillId="0" borderId="12" xfId="1" applyNumberFormat="1" applyFont="1" applyFill="1" applyBorder="1" applyAlignment="1" applyProtection="1">
      <alignment vertical="center"/>
    </xf>
    <xf numFmtId="166" fontId="8" fillId="0" borderId="0" xfId="1" applyNumberFormat="1" applyFont="1" applyFill="1" applyAlignment="1" applyProtection="1">
      <alignment vertical="center"/>
    </xf>
    <xf numFmtId="166" fontId="1" fillId="0" borderId="11" xfId="1" applyNumberFormat="1" applyFont="1" applyFill="1" applyBorder="1" applyAlignment="1" applyProtection="1">
      <alignment vertical="center"/>
    </xf>
    <xf numFmtId="3" fontId="1" fillId="3" borderId="3" xfId="1" applyNumberFormat="1" applyFont="1" applyFill="1" applyBorder="1" applyAlignment="1" applyProtection="1">
      <alignment vertical="center"/>
    </xf>
    <xf numFmtId="0" fontId="3" fillId="0" borderId="39" xfId="1" applyNumberFormat="1" applyFont="1" applyFill="1" applyBorder="1" applyAlignment="1" applyProtection="1">
      <alignment horizontal="left"/>
    </xf>
    <xf numFmtId="0" fontId="1" fillId="0" borderId="15" xfId="1" applyNumberFormat="1" applyFont="1" applyFill="1" applyBorder="1" applyAlignment="1" applyProtection="1">
      <alignment vertical="center"/>
    </xf>
    <xf numFmtId="0" fontId="8" fillId="0" borderId="15" xfId="1" applyNumberFormat="1" applyFont="1" applyFill="1" applyBorder="1" applyAlignment="1" applyProtection="1">
      <alignment vertical="center"/>
    </xf>
    <xf numFmtId="0" fontId="1" fillId="0" borderId="16" xfId="1" applyNumberFormat="1" applyFont="1" applyFill="1" applyBorder="1" applyAlignment="1" applyProtection="1">
      <alignment vertical="center"/>
    </xf>
    <xf numFmtId="0" fontId="3" fillId="0" borderId="15" xfId="1" applyNumberFormat="1" applyFont="1" applyFill="1" applyBorder="1" applyAlignment="1" applyProtection="1">
      <alignment horizontal="left"/>
    </xf>
    <xf numFmtId="0" fontId="1" fillId="0" borderId="40" xfId="1" applyNumberFormat="1" applyFont="1" applyFill="1" applyBorder="1" applyAlignment="1" applyProtection="1">
      <alignment vertical="center"/>
    </xf>
    <xf numFmtId="9" fontId="3" fillId="0" borderId="17" xfId="1" applyNumberFormat="1" applyFont="1" applyFill="1" applyBorder="1" applyAlignment="1" applyProtection="1">
      <alignment vertical="center"/>
    </xf>
    <xf numFmtId="4" fontId="1" fillId="0" borderId="18" xfId="1" applyNumberFormat="1" applyFont="1" applyFill="1" applyBorder="1" applyAlignment="1" applyProtection="1">
      <alignment vertical="center"/>
    </xf>
    <xf numFmtId="4" fontId="1" fillId="0" borderId="25" xfId="1" applyNumberFormat="1" applyFont="1" applyFill="1" applyBorder="1" applyAlignment="1" applyProtection="1">
      <alignment vertical="center"/>
    </xf>
    <xf numFmtId="0" fontId="9" fillId="0" borderId="7" xfId="1" applyNumberFormat="1" applyFont="1" applyFill="1" applyBorder="1" applyAlignment="1" applyProtection="1">
      <alignment vertical="center"/>
    </xf>
    <xf numFmtId="0" fontId="8" fillId="0" borderId="12" xfId="1" applyNumberFormat="1" applyFont="1" applyFill="1" applyBorder="1" applyAlignment="1" applyProtection="1">
      <alignment vertical="center"/>
    </xf>
    <xf numFmtId="0" fontId="1" fillId="0" borderId="11" xfId="1" applyNumberFormat="1" applyFont="1" applyFill="1" applyBorder="1" applyAlignment="1" applyProtection="1">
      <alignment vertical="center"/>
    </xf>
    <xf numFmtId="0" fontId="8" fillId="0" borderId="7" xfId="1" applyNumberFormat="1" applyFont="1" applyFill="1" applyBorder="1" applyAlignment="1" applyProtection="1">
      <alignment vertical="center"/>
    </xf>
    <xf numFmtId="0" fontId="9" fillId="0" borderId="29" xfId="1" applyNumberFormat="1" applyFont="1" applyFill="1" applyBorder="1" applyAlignment="1" applyProtection="1">
      <alignment vertical="center"/>
    </xf>
    <xf numFmtId="4" fontId="1" fillId="3" borderId="41" xfId="1" applyNumberFormat="1" applyFont="1" applyFill="1" applyBorder="1" applyAlignment="1" applyProtection="1">
      <alignment vertical="center"/>
    </xf>
    <xf numFmtId="0" fontId="3" fillId="0" borderId="7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Alignment="1" applyProtection="1">
      <alignment horizontal="left"/>
    </xf>
    <xf numFmtId="0" fontId="9" fillId="0" borderId="42" xfId="1" applyNumberFormat="1" applyFont="1" applyFill="1" applyBorder="1" applyAlignment="1" applyProtection="1">
      <alignment vertical="center"/>
    </xf>
    <xf numFmtId="0" fontId="1" fillId="0" borderId="9" xfId="1" applyNumberFormat="1" applyFont="1" applyFill="1" applyBorder="1" applyAlignment="1" applyProtection="1">
      <alignment vertical="center"/>
    </xf>
    <xf numFmtId="0" fontId="1" fillId="0" borderId="10" xfId="1" applyNumberFormat="1" applyFont="1" applyFill="1" applyBorder="1" applyAlignment="1" applyProtection="1">
      <alignment vertical="center"/>
    </xf>
    <xf numFmtId="0" fontId="8" fillId="0" borderId="9" xfId="1" applyNumberFormat="1" applyFont="1" applyFill="1" applyBorder="1" applyAlignment="1" applyProtection="1">
      <alignment vertical="center"/>
    </xf>
    <xf numFmtId="0" fontId="3" fillId="0" borderId="43" xfId="1" applyNumberFormat="1" applyFont="1" applyFill="1" applyBorder="1" applyAlignment="1" applyProtection="1">
      <alignment horizontal="center" vertical="center"/>
    </xf>
    <xf numFmtId="0" fontId="3" fillId="0" borderId="11" xfId="1" applyNumberFormat="1" applyFont="1" applyFill="1" applyBorder="1" applyAlignment="1" applyProtection="1">
      <alignment horizontal="center" vertical="center"/>
    </xf>
    <xf numFmtId="0" fontId="3" fillId="0" borderId="21" xfId="1" applyNumberFormat="1" applyFont="1" applyFill="1" applyBorder="1" applyAlignment="1" applyProtection="1">
      <alignment horizontal="left"/>
    </xf>
    <xf numFmtId="0" fontId="1" fillId="0" borderId="22" xfId="1" applyNumberFormat="1" applyFont="1" applyFill="1" applyBorder="1" applyAlignment="1" applyProtection="1">
      <alignment vertical="center"/>
    </xf>
    <xf numFmtId="0" fontId="1" fillId="0" borderId="44" xfId="1" applyNumberFormat="1" applyFont="1" applyFill="1" applyBorder="1" applyAlignment="1" applyProtection="1">
      <alignment vertical="center"/>
    </xf>
    <xf numFmtId="0" fontId="3" fillId="0" borderId="45" xfId="1" applyNumberFormat="1" applyFont="1" applyFill="1" applyBorder="1" applyAlignment="1" applyProtection="1"/>
    <xf numFmtId="0" fontId="3" fillId="0" borderId="23" xfId="1" applyNumberFormat="1" applyFont="1" applyFill="1" applyBorder="1" applyAlignment="1" applyProtection="1">
      <alignment horizontal="center" vertical="center"/>
    </xf>
    <xf numFmtId="1" fontId="15" fillId="5" borderId="0" xfId="1" applyNumberFormat="1" applyFont="1" applyFill="1" applyAlignment="1" applyProtection="1">
      <alignment vertical="center"/>
    </xf>
    <xf numFmtId="0" fontId="8" fillId="5" borderId="0" xfId="1" applyNumberFormat="1" applyFont="1" applyFill="1" applyAlignment="1" applyProtection="1">
      <alignment vertical="center"/>
    </xf>
    <xf numFmtId="1" fontId="16" fillId="5" borderId="0" xfId="0" applyNumberFormat="1" applyFont="1" applyFill="1"/>
    <xf numFmtId="1" fontId="0" fillId="5" borderId="0" xfId="0" applyNumberFormat="1" applyFill="1" applyBorder="1"/>
    <xf numFmtId="1" fontId="7" fillId="5" borderId="0" xfId="1" applyNumberFormat="1" applyFont="1" applyFill="1" applyAlignment="1" applyProtection="1">
      <alignment vertical="center"/>
    </xf>
    <xf numFmtId="1" fontId="8" fillId="5" borderId="0" xfId="1" applyNumberFormat="1" applyFont="1" applyFill="1" applyAlignment="1" applyProtection="1">
      <alignment vertical="center"/>
    </xf>
    <xf numFmtId="1" fontId="8" fillId="6" borderId="46" xfId="1" applyNumberFormat="1" applyFont="1" applyFill="1" applyBorder="1" applyAlignment="1" applyProtection="1">
      <alignment horizontal="center" vertical="center" wrapText="1"/>
    </xf>
    <xf numFmtId="0" fontId="8" fillId="6" borderId="47" xfId="1" applyNumberFormat="1" applyFont="1" applyFill="1" applyBorder="1" applyAlignment="1" applyProtection="1">
      <alignment horizontal="center" vertical="center" wrapText="1"/>
    </xf>
    <xf numFmtId="0" fontId="8" fillId="6" borderId="48" xfId="1" applyNumberFormat="1" applyFont="1" applyFill="1" applyBorder="1" applyAlignment="1" applyProtection="1">
      <alignment horizontal="center" vertical="center" wrapText="1"/>
    </xf>
    <xf numFmtId="1" fontId="8" fillId="6" borderId="49" xfId="1" applyNumberFormat="1" applyFont="1" applyFill="1" applyBorder="1" applyAlignment="1" applyProtection="1">
      <alignment horizontal="center" vertical="center" wrapText="1"/>
    </xf>
    <xf numFmtId="0" fontId="8" fillId="6" borderId="50" xfId="1" applyNumberFormat="1" applyFont="1" applyFill="1" applyBorder="1" applyAlignment="1" applyProtection="1">
      <alignment horizontal="center" vertical="center" wrapText="1"/>
    </xf>
    <xf numFmtId="0" fontId="8" fillId="6" borderId="51" xfId="1" applyNumberFormat="1" applyFont="1" applyFill="1" applyBorder="1" applyAlignment="1" applyProtection="1">
      <alignment horizontal="center" vertical="center" wrapText="1"/>
    </xf>
    <xf numFmtId="1" fontId="0" fillId="0" borderId="17" xfId="0" applyNumberFormat="1" applyBorder="1"/>
    <xf numFmtId="164" fontId="0" fillId="0" borderId="17" xfId="0" applyNumberFormat="1" applyBorder="1"/>
    <xf numFmtId="2" fontId="0" fillId="0" borderId="17" xfId="0" applyNumberFormat="1" applyBorder="1"/>
    <xf numFmtId="3" fontId="19" fillId="0" borderId="1" xfId="1" applyNumberFormat="1" applyFont="1" applyFill="1" applyBorder="1" applyAlignment="1" applyProtection="1">
      <alignment vertical="center"/>
    </xf>
    <xf numFmtId="4" fontId="20" fillId="3" borderId="1" xfId="1" applyNumberFormat="1" applyFont="1" applyFill="1" applyBorder="1" applyAlignment="1" applyProtection="1">
      <alignment vertical="center"/>
    </xf>
    <xf numFmtId="9" fontId="3" fillId="0" borderId="18" xfId="1" applyNumberFormat="1" applyFont="1" applyFill="1" applyBorder="1" applyAlignment="1" applyProtection="1">
      <alignment horizontal="right" vertical="center"/>
    </xf>
    <xf numFmtId="0" fontId="3" fillId="0" borderId="9" xfId="1" applyNumberFormat="1" applyFont="1" applyFill="1" applyBorder="1" applyAlignment="1" applyProtection="1">
      <alignment vertical="center"/>
    </xf>
    <xf numFmtId="0" fontId="3" fillId="0" borderId="22" xfId="1" applyNumberFormat="1" applyFont="1" applyFill="1" applyBorder="1" applyAlignment="1" applyProtection="1">
      <alignment vertical="center"/>
    </xf>
    <xf numFmtId="4" fontId="14" fillId="0" borderId="17" xfId="1" applyNumberFormat="1" applyFont="1" applyFill="1" applyBorder="1" applyAlignment="1" applyProtection="1">
      <alignment vertical="center"/>
    </xf>
    <xf numFmtId="14" fontId="8" fillId="5" borderId="0" xfId="1" applyNumberFormat="1" applyFont="1" applyFill="1" applyAlignment="1" applyProtection="1">
      <alignment horizontal="left" vertical="center"/>
    </xf>
    <xf numFmtId="3" fontId="17" fillId="0" borderId="8" xfId="1" applyNumberFormat="1" applyFont="1" applyFill="1" applyBorder="1" applyAlignment="1" applyProtection="1">
      <alignment vertical="center"/>
    </xf>
    <xf numFmtId="3" fontId="18" fillId="0" borderId="14" xfId="1" applyNumberFormat="1" applyFont="1" applyBorder="1"/>
    <xf numFmtId="3" fontId="17" fillId="0" borderId="14" xfId="1" applyNumberFormat="1" applyFont="1" applyFill="1" applyBorder="1" applyAlignment="1" applyProtection="1">
      <alignment vertical="center"/>
    </xf>
    <xf numFmtId="3" fontId="17" fillId="0" borderId="45" xfId="1" applyNumberFormat="1" applyFont="1" applyFill="1" applyBorder="1" applyAlignment="1" applyProtection="1">
      <alignment vertical="center"/>
    </xf>
    <xf numFmtId="3" fontId="1" fillId="0" borderId="43" xfId="1" applyNumberFormat="1" applyFont="1" applyFill="1" applyBorder="1" applyAlignment="1" applyProtection="1">
      <alignment vertical="center"/>
    </xf>
    <xf numFmtId="3" fontId="1" fillId="0" borderId="40" xfId="1" applyNumberFormat="1" applyFont="1" applyFill="1" applyBorder="1" applyAlignment="1" applyProtection="1">
      <alignment vertical="center"/>
    </xf>
    <xf numFmtId="3" fontId="1" fillId="0" borderId="23" xfId="1" applyNumberFormat="1" applyFont="1" applyFill="1" applyBorder="1" applyAlignment="1" applyProtection="1">
      <alignment vertical="center"/>
    </xf>
    <xf numFmtId="1" fontId="21" fillId="0" borderId="17" xfId="0" applyNumberFormat="1" applyFont="1" applyBorder="1"/>
    <xf numFmtId="2" fontId="21" fillId="0" borderId="17" xfId="0" applyNumberFormat="1" applyFont="1" applyBorder="1"/>
    <xf numFmtId="1" fontId="22" fillId="0" borderId="17" xfId="0" applyNumberFormat="1" applyFont="1" applyBorder="1"/>
    <xf numFmtId="2" fontId="22" fillId="0" borderId="17" xfId="0" applyNumberFormat="1" applyFont="1" applyBorder="1"/>
    <xf numFmtId="1" fontId="23" fillId="0" borderId="17" xfId="0" applyNumberFormat="1" applyFont="1" applyBorder="1"/>
    <xf numFmtId="2" fontId="23" fillId="0" borderId="17" xfId="0" applyNumberFormat="1" applyFont="1" applyBorder="1"/>
  </cellXfs>
  <cellStyles count="2">
    <cellStyle name="Normální" xfId="0" builtinId="0"/>
    <cellStyle name="normální_Svážnice - stafi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Q35"/>
  <sheetViews>
    <sheetView tabSelected="1" workbookViewId="0"/>
  </sheetViews>
  <sheetFormatPr defaultRowHeight="12.75" x14ac:dyDescent="0.2"/>
  <cols>
    <col min="1" max="1" width="2.28515625" style="8" customWidth="1"/>
    <col min="2" max="2" width="2.7109375" style="8" customWidth="1"/>
    <col min="3" max="3" width="2.5703125" style="8" customWidth="1"/>
    <col min="4" max="4" width="7.5703125" style="8" customWidth="1"/>
    <col min="5" max="5" width="15.85546875" style="8" customWidth="1"/>
    <col min="6" max="6" width="0.85546875" style="8" customWidth="1"/>
    <col min="7" max="7" width="2.140625" style="8" customWidth="1"/>
    <col min="8" max="8" width="2.85546875" style="8" customWidth="1"/>
    <col min="9" max="9" width="11" style="8" customWidth="1"/>
    <col min="10" max="10" width="14.140625" style="8" customWidth="1"/>
    <col min="11" max="11" width="0.7109375" style="8" customWidth="1"/>
    <col min="12" max="12" width="2.42578125" style="8" customWidth="1"/>
    <col min="13" max="13" width="4.7109375" style="8" customWidth="1"/>
    <col min="14" max="14" width="12.85546875" style="8" customWidth="1"/>
    <col min="15" max="15" width="6" style="8" customWidth="1"/>
    <col min="16" max="16" width="16.28515625" style="8" customWidth="1"/>
    <col min="17" max="17" width="1.5703125" style="8" customWidth="1"/>
    <col min="18" max="16384" width="9.140625" style="8"/>
  </cols>
  <sheetData>
    <row r="1" spans="1:17" ht="53.25" customHeight="1" thickBot="1" x14ac:dyDescent="0.25">
      <c r="A1" s="4"/>
      <c r="B1" s="5"/>
      <c r="C1" s="5"/>
      <c r="D1" s="5"/>
      <c r="E1" s="5"/>
      <c r="F1" s="6" t="s">
        <v>3</v>
      </c>
      <c r="G1" s="5"/>
      <c r="H1" s="5"/>
      <c r="I1" s="5"/>
      <c r="J1" s="5"/>
      <c r="K1" s="5"/>
      <c r="L1" s="5"/>
      <c r="M1" s="5"/>
      <c r="N1" s="5"/>
      <c r="O1" s="5"/>
      <c r="P1" s="5"/>
      <c r="Q1" s="7"/>
    </row>
    <row r="2" spans="1:17" ht="16.5" customHeight="1" x14ac:dyDescent="0.2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1"/>
    </row>
    <row r="3" spans="1:17" ht="16.5" customHeight="1" x14ac:dyDescent="0.2">
      <c r="A3" s="12"/>
      <c r="B3" s="13" t="s">
        <v>4</v>
      </c>
      <c r="C3" s="13"/>
      <c r="D3" s="13"/>
      <c r="E3" s="14" t="s">
        <v>601</v>
      </c>
      <c r="F3" s="15"/>
      <c r="G3" s="15"/>
      <c r="H3" s="15"/>
      <c r="I3" s="15"/>
      <c r="J3" s="16"/>
      <c r="K3" s="13"/>
      <c r="L3" s="17"/>
      <c r="M3" s="17"/>
      <c r="N3" s="13" t="s">
        <v>5</v>
      </c>
      <c r="O3" s="18" t="s">
        <v>6</v>
      </c>
      <c r="P3" s="19"/>
      <c r="Q3" s="20"/>
    </row>
    <row r="4" spans="1:17" ht="16.5" customHeight="1" x14ac:dyDescent="0.2">
      <c r="A4" s="12"/>
      <c r="B4" s="13" t="s">
        <v>7</v>
      </c>
      <c r="C4" s="13"/>
      <c r="D4" s="13"/>
      <c r="E4" s="21" t="s">
        <v>602</v>
      </c>
      <c r="F4" s="22"/>
      <c r="G4" s="22"/>
      <c r="H4" s="22"/>
      <c r="I4" s="22"/>
      <c r="J4" s="23"/>
      <c r="K4" s="13"/>
      <c r="L4" s="17"/>
      <c r="M4" s="17"/>
      <c r="N4" s="13" t="s">
        <v>8</v>
      </c>
      <c r="O4" s="24" t="s">
        <v>6</v>
      </c>
      <c r="P4" s="25"/>
      <c r="Q4" s="20"/>
    </row>
    <row r="5" spans="1:17" ht="16.5" customHeight="1" x14ac:dyDescent="0.2">
      <c r="A5" s="12"/>
      <c r="B5" s="13" t="s">
        <v>9</v>
      </c>
      <c r="C5" s="13"/>
      <c r="D5" s="13"/>
      <c r="E5" s="26"/>
      <c r="F5" s="27"/>
      <c r="G5" s="27"/>
      <c r="H5" s="27"/>
      <c r="I5" s="27"/>
      <c r="J5" s="28"/>
      <c r="K5" s="13"/>
      <c r="L5" s="17"/>
      <c r="M5" s="17"/>
      <c r="N5" s="13" t="s">
        <v>10</v>
      </c>
      <c r="O5" s="29" t="s">
        <v>603</v>
      </c>
      <c r="P5" s="30"/>
      <c r="Q5" s="20"/>
    </row>
    <row r="6" spans="1:17" ht="16.5" customHeight="1" x14ac:dyDescent="0.2">
      <c r="A6" s="31"/>
      <c r="B6" s="32"/>
      <c r="C6" s="32"/>
      <c r="D6" s="32"/>
      <c r="E6" s="32"/>
      <c r="F6" s="32"/>
      <c r="G6" s="32"/>
      <c r="H6" s="32"/>
      <c r="I6" s="32"/>
      <c r="J6" s="33"/>
      <c r="K6" s="32"/>
      <c r="L6" s="32"/>
      <c r="M6" s="32"/>
      <c r="N6" s="32" t="s">
        <v>11</v>
      </c>
      <c r="O6" s="32" t="s">
        <v>79</v>
      </c>
      <c r="P6" s="32"/>
      <c r="Q6" s="34"/>
    </row>
    <row r="7" spans="1:17" ht="16.5" customHeight="1" x14ac:dyDescent="0.2">
      <c r="A7" s="12" t="s">
        <v>12</v>
      </c>
      <c r="B7" s="13" t="s">
        <v>13</v>
      </c>
      <c r="C7" s="13"/>
      <c r="D7" s="13"/>
      <c r="E7" s="14" t="s">
        <v>601</v>
      </c>
      <c r="F7" s="35"/>
      <c r="G7" s="35"/>
      <c r="H7" s="35"/>
      <c r="I7" s="35"/>
      <c r="J7" s="36"/>
      <c r="K7" s="13"/>
      <c r="L7" s="37"/>
      <c r="M7" s="38"/>
      <c r="N7" s="39"/>
      <c r="O7" s="40" t="s">
        <v>6</v>
      </c>
      <c r="P7" s="41"/>
      <c r="Q7" s="20"/>
    </row>
    <row r="8" spans="1:17" ht="16.5" customHeight="1" x14ac:dyDescent="0.2">
      <c r="A8" s="12"/>
      <c r="B8" s="13" t="s">
        <v>14</v>
      </c>
      <c r="C8" s="13"/>
      <c r="D8" s="13"/>
      <c r="E8" s="24" t="s">
        <v>599</v>
      </c>
      <c r="F8" s="42"/>
      <c r="G8" s="42"/>
      <c r="H8" s="42"/>
      <c r="I8" s="42"/>
      <c r="J8" s="43"/>
      <c r="K8" s="13"/>
      <c r="L8" s="37"/>
      <c r="M8" s="38"/>
      <c r="N8" s="39"/>
      <c r="O8" s="44" t="s">
        <v>6</v>
      </c>
      <c r="P8" s="41"/>
      <c r="Q8" s="20"/>
    </row>
    <row r="9" spans="1:17" ht="16.5" customHeight="1" x14ac:dyDescent="0.2">
      <c r="A9" s="12"/>
      <c r="B9" s="13" t="s">
        <v>15</v>
      </c>
      <c r="C9" s="13"/>
      <c r="D9" s="13"/>
      <c r="E9" s="29"/>
      <c r="F9" s="45"/>
      <c r="G9" s="45"/>
      <c r="H9" s="45"/>
      <c r="I9" s="45"/>
      <c r="J9" s="46"/>
      <c r="K9" s="13"/>
      <c r="L9" s="37"/>
      <c r="M9" s="38"/>
      <c r="N9" s="39"/>
      <c r="O9" s="44"/>
      <c r="P9" s="41"/>
      <c r="Q9" s="20"/>
    </row>
    <row r="10" spans="1:17" ht="16.5" customHeight="1" x14ac:dyDescent="0.2">
      <c r="A10" s="31"/>
      <c r="B10" s="32"/>
      <c r="C10" s="32"/>
      <c r="D10" s="32"/>
      <c r="E10" s="32" t="s">
        <v>16</v>
      </c>
      <c r="F10" s="32"/>
      <c r="G10" s="47" t="s">
        <v>17</v>
      </c>
      <c r="H10" s="47"/>
      <c r="I10" s="47"/>
      <c r="J10" s="32"/>
      <c r="K10" s="32"/>
      <c r="L10" s="48"/>
      <c r="M10" s="32"/>
      <c r="N10" s="32" t="s">
        <v>18</v>
      </c>
      <c r="O10" s="32"/>
      <c r="P10" s="32" t="s">
        <v>19</v>
      </c>
      <c r="Q10" s="34"/>
    </row>
    <row r="11" spans="1:17" ht="16.5" customHeight="1" x14ac:dyDescent="0.2">
      <c r="A11" s="12"/>
      <c r="B11" s="13"/>
      <c r="C11" s="13"/>
      <c r="D11" s="13"/>
      <c r="E11" s="49"/>
      <c r="F11" s="13"/>
      <c r="G11" s="44"/>
      <c r="H11" s="50"/>
      <c r="I11" s="41"/>
      <c r="J11" s="13"/>
      <c r="K11" s="13"/>
      <c r="L11" s="17"/>
      <c r="M11" s="37"/>
      <c r="N11" s="51"/>
      <c r="O11" s="13"/>
      <c r="P11" s="52"/>
      <c r="Q11" s="20"/>
    </row>
    <row r="12" spans="1:17" ht="18" customHeight="1" thickBot="1" x14ac:dyDescent="0.25">
      <c r="A12" s="53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5"/>
    </row>
    <row r="13" spans="1:17" ht="23.1" customHeight="1" x14ac:dyDescent="0.2">
      <c r="A13" s="56"/>
      <c r="B13" s="57"/>
      <c r="C13" s="57"/>
      <c r="D13" s="57"/>
      <c r="E13" s="57" t="s">
        <v>20</v>
      </c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8"/>
    </row>
    <row r="14" spans="1:17" ht="23.1" customHeight="1" x14ac:dyDescent="0.2">
      <c r="A14" s="59"/>
      <c r="B14" s="60"/>
      <c r="C14" s="60"/>
      <c r="D14" s="60"/>
      <c r="E14" s="61" t="s">
        <v>6</v>
      </c>
      <c r="F14" s="60"/>
      <c r="G14" s="62"/>
      <c r="H14" s="60"/>
      <c r="I14" s="60"/>
      <c r="J14" s="61" t="s">
        <v>6</v>
      </c>
      <c r="K14" s="63"/>
      <c r="L14" s="62"/>
      <c r="M14" s="60"/>
      <c r="N14" s="60"/>
      <c r="O14" s="61" t="s">
        <v>6</v>
      </c>
      <c r="P14" s="61"/>
      <c r="Q14" s="64"/>
    </row>
    <row r="15" spans="1:17" ht="23.1" customHeight="1" x14ac:dyDescent="0.2">
      <c r="A15" s="65"/>
      <c r="B15" s="66" t="s">
        <v>21</v>
      </c>
      <c r="C15" s="66"/>
      <c r="D15" s="67"/>
      <c r="E15" s="62" t="s">
        <v>22</v>
      </c>
      <c r="F15" s="63"/>
      <c r="G15" s="62"/>
      <c r="H15" s="60" t="s">
        <v>21</v>
      </c>
      <c r="I15" s="63"/>
      <c r="J15" s="62" t="s">
        <v>22</v>
      </c>
      <c r="K15" s="63"/>
      <c r="L15" s="62"/>
      <c r="M15" s="60" t="s">
        <v>21</v>
      </c>
      <c r="N15" s="60"/>
      <c r="O15" s="62" t="s">
        <v>22</v>
      </c>
      <c r="P15" s="60"/>
      <c r="Q15" s="64"/>
    </row>
    <row r="16" spans="1:17" ht="23.1" customHeight="1" thickBot="1" x14ac:dyDescent="0.25">
      <c r="A16" s="68"/>
      <c r="B16" s="69"/>
      <c r="C16" s="69"/>
      <c r="D16" s="70">
        <v>0</v>
      </c>
      <c r="E16" s="71">
        <v>0</v>
      </c>
      <c r="F16" s="72"/>
      <c r="G16" s="73"/>
      <c r="H16" s="69"/>
      <c r="I16" s="70">
        <v>0</v>
      </c>
      <c r="J16" s="71">
        <v>0</v>
      </c>
      <c r="K16" s="72"/>
      <c r="L16" s="73"/>
      <c r="M16" s="69"/>
      <c r="N16" s="74">
        <v>0</v>
      </c>
      <c r="O16" s="73"/>
      <c r="P16" s="75">
        <v>0</v>
      </c>
      <c r="Q16" s="76"/>
    </row>
    <row r="17" spans="1:17" ht="25.5" customHeight="1" thickBot="1" x14ac:dyDescent="0.25">
      <c r="A17" s="77"/>
      <c r="B17" s="78"/>
      <c r="C17" s="78"/>
      <c r="D17" s="78"/>
      <c r="E17" s="78" t="s">
        <v>23</v>
      </c>
      <c r="F17" s="78"/>
      <c r="G17" s="78"/>
      <c r="H17" s="79"/>
      <c r="I17" s="80" t="s">
        <v>1</v>
      </c>
      <c r="J17" s="78"/>
      <c r="K17" s="78"/>
      <c r="L17" s="78"/>
      <c r="M17" s="78"/>
      <c r="N17" s="78"/>
      <c r="O17" s="78"/>
      <c r="P17" s="78"/>
      <c r="Q17" s="81"/>
    </row>
    <row r="18" spans="1:17" ht="25.5" customHeight="1" x14ac:dyDescent="0.2">
      <c r="A18" s="82" t="s">
        <v>2</v>
      </c>
      <c r="B18" s="83"/>
      <c r="C18" s="84" t="s">
        <v>24</v>
      </c>
      <c r="D18" s="85"/>
      <c r="E18" s="85"/>
      <c r="F18" s="86"/>
      <c r="G18" s="82" t="s">
        <v>25</v>
      </c>
      <c r="H18" s="87"/>
      <c r="I18" s="84" t="s">
        <v>26</v>
      </c>
      <c r="J18" s="85"/>
      <c r="K18" s="86"/>
      <c r="L18" s="82" t="s">
        <v>27</v>
      </c>
      <c r="M18" s="88"/>
      <c r="N18" s="84" t="s">
        <v>28</v>
      </c>
      <c r="O18" s="85"/>
      <c r="P18" s="85"/>
      <c r="Q18" s="86"/>
    </row>
    <row r="19" spans="1:17" ht="23.1" customHeight="1" x14ac:dyDescent="0.2">
      <c r="A19" s="89">
        <v>1</v>
      </c>
      <c r="B19" s="90" t="s">
        <v>29</v>
      </c>
      <c r="C19" s="91"/>
      <c r="D19" s="92" t="s">
        <v>30</v>
      </c>
      <c r="E19" s="174">
        <v>0</v>
      </c>
      <c r="F19" s="178"/>
      <c r="G19" s="89">
        <v>8</v>
      </c>
      <c r="H19" s="95" t="s">
        <v>31</v>
      </c>
      <c r="I19" s="96"/>
      <c r="J19" s="93">
        <v>0</v>
      </c>
      <c r="K19" s="94"/>
      <c r="L19" s="89">
        <v>13</v>
      </c>
      <c r="M19" s="97" t="s">
        <v>32</v>
      </c>
      <c r="N19" s="96"/>
      <c r="O19" s="98">
        <v>0</v>
      </c>
      <c r="P19" s="93">
        <f>PRODUCT(E25,O19)</f>
        <v>0</v>
      </c>
      <c r="Q19" s="94"/>
    </row>
    <row r="20" spans="1:17" ht="23.1" customHeight="1" x14ac:dyDescent="0.2">
      <c r="A20" s="89">
        <v>2</v>
      </c>
      <c r="B20" s="99"/>
      <c r="C20" s="100"/>
      <c r="D20" s="92" t="s">
        <v>33</v>
      </c>
      <c r="E20" s="175">
        <f>'ROZPOČET OBJEKTU 0001'!$H$175</f>
        <v>0</v>
      </c>
      <c r="F20" s="179"/>
      <c r="G20" s="89">
        <v>9</v>
      </c>
      <c r="H20" s="95" t="s">
        <v>34</v>
      </c>
      <c r="I20" s="96"/>
      <c r="J20" s="93">
        <v>0</v>
      </c>
      <c r="K20" s="94"/>
      <c r="L20" s="89">
        <v>14</v>
      </c>
      <c r="M20" s="97" t="s">
        <v>35</v>
      </c>
      <c r="N20" s="96"/>
      <c r="O20" s="98">
        <v>0</v>
      </c>
      <c r="P20" s="93">
        <f>PRODUCT(E25,O20)</f>
        <v>0</v>
      </c>
      <c r="Q20" s="94"/>
    </row>
    <row r="21" spans="1:17" ht="23.1" customHeight="1" x14ac:dyDescent="0.2">
      <c r="A21" s="89">
        <v>3</v>
      </c>
      <c r="B21" s="90" t="s">
        <v>36</v>
      </c>
      <c r="C21" s="91"/>
      <c r="D21" s="92" t="s">
        <v>30</v>
      </c>
      <c r="E21" s="174">
        <v>0</v>
      </c>
      <c r="F21" s="178"/>
      <c r="G21" s="89">
        <v>10</v>
      </c>
      <c r="H21" s="95" t="s">
        <v>37</v>
      </c>
      <c r="I21" s="96"/>
      <c r="J21" s="93">
        <v>0</v>
      </c>
      <c r="K21" s="94"/>
      <c r="L21" s="89">
        <v>15</v>
      </c>
      <c r="M21" s="97" t="s">
        <v>38</v>
      </c>
      <c r="N21" s="96"/>
      <c r="O21" s="98">
        <v>0</v>
      </c>
      <c r="P21" s="93">
        <f>PRODUCT(E25,O21)</f>
        <v>0</v>
      </c>
      <c r="Q21" s="94"/>
    </row>
    <row r="22" spans="1:17" ht="23.1" customHeight="1" x14ac:dyDescent="0.2">
      <c r="A22" s="89">
        <v>4</v>
      </c>
      <c r="B22" s="99"/>
      <c r="C22" s="100"/>
      <c r="D22" s="92" t="s">
        <v>33</v>
      </c>
      <c r="E22" s="176">
        <f>'ROZPOČET OBJEKTU 0001'!$H$295</f>
        <v>0</v>
      </c>
      <c r="F22" s="179"/>
      <c r="G22" s="89">
        <v>11</v>
      </c>
      <c r="H22" s="97" t="s">
        <v>6</v>
      </c>
      <c r="I22" s="101"/>
      <c r="J22" s="93">
        <v>0</v>
      </c>
      <c r="K22" s="94"/>
      <c r="L22" s="89">
        <v>16</v>
      </c>
      <c r="M22" s="97" t="s">
        <v>39</v>
      </c>
      <c r="N22" s="96"/>
      <c r="O22" s="98">
        <v>0</v>
      </c>
      <c r="P22" s="93">
        <f>PRODUCT(E25,O22)</f>
        <v>0</v>
      </c>
      <c r="Q22" s="94"/>
    </row>
    <row r="23" spans="1:17" ht="23.1" customHeight="1" x14ac:dyDescent="0.2">
      <c r="A23" s="89">
        <v>5</v>
      </c>
      <c r="B23" s="90" t="s">
        <v>40</v>
      </c>
      <c r="C23" s="91"/>
      <c r="D23" s="92" t="s">
        <v>30</v>
      </c>
      <c r="E23" s="174">
        <v>0</v>
      </c>
      <c r="F23" s="178"/>
      <c r="G23" s="102"/>
      <c r="H23" s="103"/>
      <c r="I23" s="96"/>
      <c r="J23" s="93"/>
      <c r="K23" s="94"/>
      <c r="L23" s="89">
        <v>17</v>
      </c>
      <c r="M23" s="97" t="s">
        <v>41</v>
      </c>
      <c r="N23" s="103"/>
      <c r="O23" s="98">
        <v>0</v>
      </c>
      <c r="P23" s="93">
        <f>PRODUCT(E25,O23)</f>
        <v>0</v>
      </c>
      <c r="Q23" s="94"/>
    </row>
    <row r="24" spans="1:17" ht="23.1" customHeight="1" thickBot="1" x14ac:dyDescent="0.25">
      <c r="A24" s="89">
        <v>6</v>
      </c>
      <c r="B24" s="99"/>
      <c r="C24" s="100"/>
      <c r="D24" s="92" t="s">
        <v>33</v>
      </c>
      <c r="E24" s="177">
        <f>'ROZPOČET OBJEKTU 0001'!$H$306</f>
        <v>0</v>
      </c>
      <c r="F24" s="180"/>
      <c r="G24" s="102"/>
      <c r="H24" s="103"/>
      <c r="I24" s="96"/>
      <c r="J24" s="93"/>
      <c r="K24" s="94"/>
      <c r="L24" s="89">
        <v>18</v>
      </c>
      <c r="M24" s="95" t="s">
        <v>42</v>
      </c>
      <c r="N24" s="103"/>
      <c r="O24" s="103"/>
      <c r="P24" s="93">
        <v>0</v>
      </c>
      <c r="Q24" s="94"/>
    </row>
    <row r="25" spans="1:17" ht="23.1" customHeight="1" thickBot="1" x14ac:dyDescent="0.25">
      <c r="A25" s="89">
        <v>7</v>
      </c>
      <c r="B25" s="104" t="s">
        <v>43</v>
      </c>
      <c r="C25" s="103"/>
      <c r="D25" s="96"/>
      <c r="E25" s="167">
        <f>SUM(E19:E24)</f>
        <v>0</v>
      </c>
      <c r="F25" s="105"/>
      <c r="G25" s="89">
        <v>12</v>
      </c>
      <c r="H25" s="104" t="s">
        <v>44</v>
      </c>
      <c r="I25" s="96"/>
      <c r="J25" s="106">
        <v>0</v>
      </c>
      <c r="K25" s="105"/>
      <c r="L25" s="89">
        <v>19</v>
      </c>
      <c r="M25" s="104" t="s">
        <v>45</v>
      </c>
      <c r="N25" s="103"/>
      <c r="O25" s="103"/>
      <c r="P25" s="167">
        <f>SUM(P19:P24)</f>
        <v>0</v>
      </c>
      <c r="Q25" s="105"/>
    </row>
    <row r="26" spans="1:17" ht="23.1" customHeight="1" thickBot="1" x14ac:dyDescent="0.25">
      <c r="A26" s="107">
        <v>20</v>
      </c>
      <c r="B26" s="108" t="s">
        <v>46</v>
      </c>
      <c r="C26" s="109"/>
      <c r="D26" s="110"/>
      <c r="E26" s="71">
        <v>0</v>
      </c>
      <c r="F26" s="76"/>
      <c r="G26" s="107">
        <v>21</v>
      </c>
      <c r="H26" s="108" t="s">
        <v>47</v>
      </c>
      <c r="I26" s="110"/>
      <c r="J26" s="71">
        <v>0</v>
      </c>
      <c r="K26" s="76"/>
      <c r="L26" s="107">
        <v>22</v>
      </c>
      <c r="M26" s="108" t="s">
        <v>48</v>
      </c>
      <c r="N26" s="109"/>
      <c r="O26" s="109"/>
      <c r="P26" s="71">
        <v>0</v>
      </c>
      <c r="Q26" s="76"/>
    </row>
    <row r="27" spans="1:17" ht="24.75" customHeight="1" thickBot="1" x14ac:dyDescent="0.25">
      <c r="A27" s="56" t="s">
        <v>14</v>
      </c>
      <c r="B27" s="111"/>
      <c r="C27" s="111"/>
      <c r="D27" s="111"/>
      <c r="E27" s="112"/>
      <c r="F27" s="113"/>
      <c r="G27" s="114"/>
      <c r="H27" s="112"/>
      <c r="I27" s="111"/>
      <c r="J27" s="112"/>
      <c r="K27" s="115"/>
      <c r="L27" s="82" t="s">
        <v>49</v>
      </c>
      <c r="M27" s="116"/>
      <c r="N27" s="84" t="s">
        <v>50</v>
      </c>
      <c r="O27" s="85"/>
      <c r="P27" s="85"/>
      <c r="Q27" s="86"/>
    </row>
    <row r="28" spans="1:17" ht="23.1" customHeight="1" thickBot="1" x14ac:dyDescent="0.25">
      <c r="A28" s="117"/>
      <c r="B28" s="118"/>
      <c r="C28" s="118"/>
      <c r="D28" s="118"/>
      <c r="E28" s="118"/>
      <c r="F28" s="119"/>
      <c r="G28" s="120"/>
      <c r="H28" s="118"/>
      <c r="I28" s="118"/>
      <c r="J28" s="121"/>
      <c r="K28" s="122"/>
      <c r="L28" s="89">
        <v>23</v>
      </c>
      <c r="M28" s="95" t="s">
        <v>51</v>
      </c>
      <c r="N28" s="170"/>
      <c r="O28" s="103"/>
      <c r="P28" s="168">
        <f>SUM(P26,P25,J26,J25,E26,E25)</f>
        <v>0</v>
      </c>
      <c r="Q28" s="123"/>
    </row>
    <row r="29" spans="1:17" ht="23.1" customHeight="1" x14ac:dyDescent="0.2">
      <c r="A29" s="124" t="s">
        <v>52</v>
      </c>
      <c r="B29" s="125"/>
      <c r="C29" s="125"/>
      <c r="D29" s="125"/>
      <c r="E29" s="126"/>
      <c r="F29" s="127"/>
      <c r="G29" s="128" t="s">
        <v>53</v>
      </c>
      <c r="H29" s="125"/>
      <c r="I29" s="125"/>
      <c r="J29" s="126"/>
      <c r="K29" s="129"/>
      <c r="L29" s="89">
        <v>24</v>
      </c>
      <c r="M29" s="169">
        <v>0.15</v>
      </c>
      <c r="N29" s="172">
        <f>$P$28</f>
        <v>0</v>
      </c>
      <c r="O29" s="130" t="s">
        <v>54</v>
      </c>
      <c r="P29" s="131">
        <f>PRODUCT(N29*0.15)</f>
        <v>0</v>
      </c>
      <c r="Q29" s="132"/>
    </row>
    <row r="30" spans="1:17" ht="23.1" customHeight="1" thickBot="1" x14ac:dyDescent="0.25">
      <c r="A30" s="133" t="s">
        <v>13</v>
      </c>
      <c r="B30" s="118"/>
      <c r="C30" s="118"/>
      <c r="D30" s="118"/>
      <c r="E30" s="118"/>
      <c r="F30" s="119"/>
      <c r="G30" s="134"/>
      <c r="H30" s="118"/>
      <c r="I30" s="118"/>
      <c r="J30" s="118"/>
      <c r="K30" s="135"/>
      <c r="L30" s="89">
        <v>25</v>
      </c>
      <c r="M30" s="169">
        <v>0.21</v>
      </c>
      <c r="N30" s="172">
        <f>$P$28</f>
        <v>0</v>
      </c>
      <c r="O30" s="130" t="s">
        <v>54</v>
      </c>
      <c r="P30" s="131">
        <f>PRODUCT(N30*0.21)</f>
        <v>0</v>
      </c>
      <c r="Q30" s="132"/>
    </row>
    <row r="31" spans="1:17" ht="23.1" customHeight="1" thickTop="1" thickBot="1" x14ac:dyDescent="0.25">
      <c r="A31" s="136"/>
      <c r="B31" s="118"/>
      <c r="C31" s="118"/>
      <c r="D31" s="118"/>
      <c r="E31" s="38"/>
      <c r="F31" s="119"/>
      <c r="G31" s="38"/>
      <c r="H31" s="118"/>
      <c r="I31" s="118"/>
      <c r="J31" s="121"/>
      <c r="K31" s="135"/>
      <c r="L31" s="107">
        <v>26</v>
      </c>
      <c r="M31" s="137" t="s">
        <v>55</v>
      </c>
      <c r="N31" s="171"/>
      <c r="O31" s="110"/>
      <c r="P31" s="168">
        <f>SUM(P28:P30)</f>
        <v>0</v>
      </c>
      <c r="Q31" s="138"/>
    </row>
    <row r="32" spans="1:17" ht="26.25" customHeight="1" x14ac:dyDescent="0.2">
      <c r="A32" s="139" t="s">
        <v>52</v>
      </c>
      <c r="B32" s="118"/>
      <c r="C32" s="118"/>
      <c r="D32" s="118"/>
      <c r="E32" s="118"/>
      <c r="F32" s="119"/>
      <c r="G32" s="140" t="s">
        <v>53</v>
      </c>
      <c r="H32" s="118"/>
      <c r="I32" s="118"/>
      <c r="J32" s="118"/>
      <c r="K32" s="135"/>
      <c r="L32" s="82" t="s">
        <v>56</v>
      </c>
      <c r="M32" s="116"/>
      <c r="N32" s="84" t="s">
        <v>57</v>
      </c>
      <c r="O32" s="85"/>
      <c r="P32" s="85"/>
      <c r="Q32" s="86"/>
    </row>
    <row r="33" spans="1:17" ht="23.1" customHeight="1" x14ac:dyDescent="0.2">
      <c r="A33" s="141" t="s">
        <v>15</v>
      </c>
      <c r="B33" s="142"/>
      <c r="C33" s="142"/>
      <c r="D33" s="142"/>
      <c r="E33" s="142"/>
      <c r="F33" s="143"/>
      <c r="G33" s="144"/>
      <c r="H33" s="142"/>
      <c r="I33" s="142"/>
      <c r="J33" s="142"/>
      <c r="K33" s="145"/>
      <c r="L33" s="89">
        <v>27</v>
      </c>
      <c r="M33" s="95" t="s">
        <v>58</v>
      </c>
      <c r="N33" s="103"/>
      <c r="O33" s="103"/>
      <c r="P33" s="93">
        <v>0</v>
      </c>
      <c r="Q33" s="94"/>
    </row>
    <row r="34" spans="1:17" ht="23.1" customHeight="1" x14ac:dyDescent="0.2">
      <c r="A34" s="117"/>
      <c r="B34" s="118"/>
      <c r="C34" s="118"/>
      <c r="D34" s="118"/>
      <c r="E34" s="118"/>
      <c r="F34" s="119"/>
      <c r="G34" s="120"/>
      <c r="H34" s="118"/>
      <c r="I34" s="118"/>
      <c r="J34" s="118"/>
      <c r="K34" s="146"/>
      <c r="L34" s="89">
        <v>28</v>
      </c>
      <c r="M34" s="95" t="s">
        <v>59</v>
      </c>
      <c r="N34" s="103"/>
      <c r="O34" s="103"/>
      <c r="P34" s="93">
        <v>0</v>
      </c>
      <c r="Q34" s="94"/>
    </row>
    <row r="35" spans="1:17" ht="23.1" customHeight="1" thickBot="1" x14ac:dyDescent="0.25">
      <c r="A35" s="147" t="s">
        <v>52</v>
      </c>
      <c r="B35" s="148"/>
      <c r="C35" s="148"/>
      <c r="D35" s="148"/>
      <c r="E35" s="148"/>
      <c r="F35" s="149"/>
      <c r="G35" s="150" t="s">
        <v>53</v>
      </c>
      <c r="H35" s="148"/>
      <c r="I35" s="148"/>
      <c r="J35" s="148"/>
      <c r="K35" s="151"/>
      <c r="L35" s="107">
        <v>29</v>
      </c>
      <c r="M35" s="108" t="s">
        <v>60</v>
      </c>
      <c r="N35" s="109"/>
      <c r="O35" s="109"/>
      <c r="P35" s="71">
        <v>0</v>
      </c>
      <c r="Q35" s="76"/>
    </row>
  </sheetData>
  <phoneticPr fontId="3" type="noConversion"/>
  <pageMargins left="0.78740157499999996" right="0.78740157499999996" top="0.984251969" bottom="0.984251969" header="0.4921259845" footer="0.4921259845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H309"/>
  <sheetViews>
    <sheetView workbookViewId="0">
      <pane ySplit="8" topLeftCell="A9" activePane="bottomLeft" state="frozen"/>
      <selection pane="bottomLeft" activeCell="M291" sqref="M291"/>
    </sheetView>
  </sheetViews>
  <sheetFormatPr defaultRowHeight="12.75" x14ac:dyDescent="0.2"/>
  <cols>
    <col min="1" max="2" width="3.7109375" style="1" customWidth="1"/>
    <col min="3" max="3" width="9.7109375" style="1" customWidth="1"/>
    <col min="4" max="4" width="45.7109375" style="1" customWidth="1"/>
    <col min="5" max="5" width="5" style="1" customWidth="1"/>
    <col min="6" max="6" width="11.7109375" style="2" customWidth="1"/>
    <col min="7" max="7" width="10.7109375" style="3" customWidth="1"/>
    <col min="8" max="8" width="11.7109375" style="3" customWidth="1"/>
  </cols>
  <sheetData>
    <row r="1" spans="1:8" ht="18" x14ac:dyDescent="0.2">
      <c r="A1" s="152" t="s">
        <v>61</v>
      </c>
      <c r="B1" s="153"/>
      <c r="C1" s="153"/>
      <c r="D1" s="153"/>
      <c r="E1" s="153"/>
      <c r="F1" s="153"/>
      <c r="G1" s="153"/>
      <c r="H1" s="153"/>
    </row>
    <row r="2" spans="1:8" ht="15" x14ac:dyDescent="0.2">
      <c r="A2" s="154" t="s">
        <v>62</v>
      </c>
      <c r="B2" s="153"/>
      <c r="C2" s="153"/>
      <c r="D2" s="155" t="str">
        <f>'KRYCÍ LIST OBJEKTU 0001'!E3</f>
        <v>Lesy a parky Trutnov s.r.o.</v>
      </c>
      <c r="E2" s="153"/>
      <c r="F2" s="153" t="s">
        <v>63</v>
      </c>
      <c r="G2" s="153" t="str">
        <f>'KRYCÍ LIST OBJEKTU 0001'!$O$3</f>
        <v/>
      </c>
      <c r="H2" s="153"/>
    </row>
    <row r="3" spans="1:8" x14ac:dyDescent="0.2">
      <c r="A3" s="156" t="s">
        <v>64</v>
      </c>
      <c r="B3" s="153"/>
      <c r="C3" s="153"/>
      <c r="D3" s="155" t="str">
        <f>'KRYCÍ LIST OBJEKTU 0001'!E4</f>
        <v>NOVOSTAVBA SKLADOVACÍHO OBJEKTU</v>
      </c>
      <c r="E3" s="153"/>
      <c r="F3" s="153" t="s">
        <v>65</v>
      </c>
      <c r="G3" s="153"/>
      <c r="H3" s="153"/>
    </row>
    <row r="4" spans="1:8" x14ac:dyDescent="0.2">
      <c r="A4" s="157" t="s">
        <v>66</v>
      </c>
      <c r="B4" s="153"/>
      <c r="C4" s="153"/>
      <c r="D4" s="153" t="str">
        <f>'KRYCÍ LIST OBJEKTU 0001'!$E$7</f>
        <v>Lesy a parky Trutnov s.r.o.</v>
      </c>
      <c r="E4" s="153"/>
      <c r="F4" s="153" t="s">
        <v>67</v>
      </c>
      <c r="G4" s="153">
        <f>'KRYCÍ LIST OBJEKTU 0001'!$I$11</f>
        <v>0</v>
      </c>
      <c r="H4" s="153"/>
    </row>
    <row r="5" spans="1:8" x14ac:dyDescent="0.2">
      <c r="A5" s="157" t="s">
        <v>68</v>
      </c>
      <c r="B5" s="153"/>
      <c r="C5" s="153"/>
      <c r="D5" s="153">
        <f>'KRYCÍ LIST OBJEKTU 0001'!$E$9</f>
        <v>0</v>
      </c>
      <c r="E5" s="153"/>
      <c r="F5" s="153" t="s">
        <v>69</v>
      </c>
      <c r="G5" s="173">
        <f>'KRYCÍ LIST OBJEKTU 0001'!$N$11</f>
        <v>0</v>
      </c>
      <c r="H5" s="153"/>
    </row>
    <row r="6" spans="1:8" x14ac:dyDescent="0.2">
      <c r="A6" s="157"/>
      <c r="B6" s="153"/>
      <c r="C6" s="153"/>
      <c r="D6" s="153"/>
      <c r="E6" s="153"/>
      <c r="F6" s="153"/>
      <c r="G6" s="153"/>
      <c r="H6" s="153"/>
    </row>
    <row r="7" spans="1:8" ht="19.5" x14ac:dyDescent="0.2">
      <c r="A7" s="158" t="s">
        <v>70</v>
      </c>
      <c r="B7" s="159" t="s">
        <v>71</v>
      </c>
      <c r="C7" s="159" t="s">
        <v>72</v>
      </c>
      <c r="D7" s="159" t="s">
        <v>73</v>
      </c>
      <c r="E7" s="159" t="s">
        <v>0</v>
      </c>
      <c r="F7" s="159" t="s">
        <v>74</v>
      </c>
      <c r="G7" s="159" t="s">
        <v>75</v>
      </c>
      <c r="H7" s="160" t="s">
        <v>76</v>
      </c>
    </row>
    <row r="8" spans="1:8" x14ac:dyDescent="0.2">
      <c r="A8" s="161" t="s">
        <v>12</v>
      </c>
      <c r="B8" s="162" t="s">
        <v>12</v>
      </c>
      <c r="C8" s="162" t="s">
        <v>77</v>
      </c>
      <c r="D8" s="162" t="s">
        <v>78</v>
      </c>
      <c r="E8" s="162" t="s">
        <v>12</v>
      </c>
      <c r="F8" s="162" t="s">
        <v>12</v>
      </c>
      <c r="G8" s="162" t="s">
        <v>12</v>
      </c>
      <c r="H8" s="163" t="s">
        <v>12</v>
      </c>
    </row>
    <row r="10" spans="1:8" x14ac:dyDescent="0.2">
      <c r="A10" s="164"/>
      <c r="B10" s="164"/>
      <c r="C10" s="164"/>
      <c r="D10" s="181" t="s">
        <v>80</v>
      </c>
      <c r="E10" s="164"/>
      <c r="F10" s="165"/>
      <c r="G10" s="166"/>
      <c r="H10" s="182"/>
    </row>
    <row r="11" spans="1:8" x14ac:dyDescent="0.2">
      <c r="A11" s="164">
        <v>1</v>
      </c>
      <c r="B11" s="164" t="s">
        <v>84</v>
      </c>
      <c r="C11" s="164" t="s">
        <v>81</v>
      </c>
      <c r="D11" s="164" t="s">
        <v>82</v>
      </c>
      <c r="E11" s="164" t="s">
        <v>83</v>
      </c>
      <c r="F11" s="165">
        <v>45</v>
      </c>
      <c r="G11" s="166">
        <v>0</v>
      </c>
      <c r="H11" s="166">
        <f t="shared" ref="H11:H36" si="0">PRODUCT(F11:G11)</f>
        <v>0</v>
      </c>
    </row>
    <row r="12" spans="1:8" x14ac:dyDescent="0.2">
      <c r="A12" s="164">
        <v>2</v>
      </c>
      <c r="B12" s="164" t="s">
        <v>84</v>
      </c>
      <c r="C12" s="164" t="s">
        <v>85</v>
      </c>
      <c r="D12" s="164" t="s">
        <v>86</v>
      </c>
      <c r="E12" s="164" t="s">
        <v>83</v>
      </c>
      <c r="F12" s="165">
        <v>361.4</v>
      </c>
      <c r="G12" s="166">
        <v>0</v>
      </c>
      <c r="H12" s="166">
        <f t="shared" si="0"/>
        <v>0</v>
      </c>
    </row>
    <row r="13" spans="1:8" x14ac:dyDescent="0.2">
      <c r="A13" s="164">
        <v>3</v>
      </c>
      <c r="B13" s="164" t="s">
        <v>84</v>
      </c>
      <c r="C13" s="164" t="s">
        <v>87</v>
      </c>
      <c r="D13" s="164" t="s">
        <v>88</v>
      </c>
      <c r="E13" s="164" t="s">
        <v>83</v>
      </c>
      <c r="F13" s="165">
        <v>361.4</v>
      </c>
      <c r="G13" s="166">
        <v>0</v>
      </c>
      <c r="H13" s="166">
        <f t="shared" si="0"/>
        <v>0</v>
      </c>
    </row>
    <row r="14" spans="1:8" x14ac:dyDescent="0.2">
      <c r="A14" s="164">
        <v>4</v>
      </c>
      <c r="B14" s="164" t="s">
        <v>84</v>
      </c>
      <c r="C14" s="164" t="s">
        <v>89</v>
      </c>
      <c r="D14" s="164" t="s">
        <v>90</v>
      </c>
      <c r="E14" s="164" t="s">
        <v>83</v>
      </c>
      <c r="F14" s="165">
        <v>15.353999999999999</v>
      </c>
      <c r="G14" s="166">
        <v>0</v>
      </c>
      <c r="H14" s="166">
        <f t="shared" si="0"/>
        <v>0</v>
      </c>
    </row>
    <row r="15" spans="1:8" x14ac:dyDescent="0.2">
      <c r="A15" s="164">
        <v>5</v>
      </c>
      <c r="B15" s="164" t="s">
        <v>84</v>
      </c>
      <c r="C15" s="164" t="s">
        <v>91</v>
      </c>
      <c r="D15" s="164" t="s">
        <v>92</v>
      </c>
      <c r="E15" s="164" t="s">
        <v>83</v>
      </c>
      <c r="F15" s="165">
        <v>15.353999999999999</v>
      </c>
      <c r="G15" s="166">
        <v>0</v>
      </c>
      <c r="H15" s="166">
        <f t="shared" si="0"/>
        <v>0</v>
      </c>
    </row>
    <row r="16" spans="1:8" x14ac:dyDescent="0.2">
      <c r="A16" s="164">
        <v>6</v>
      </c>
      <c r="B16" s="164" t="s">
        <v>84</v>
      </c>
      <c r="C16" s="164" t="s">
        <v>93</v>
      </c>
      <c r="D16" s="164" t="s">
        <v>94</v>
      </c>
      <c r="E16" s="164" t="s">
        <v>83</v>
      </c>
      <c r="F16" s="165">
        <v>54.204999999999998</v>
      </c>
      <c r="G16" s="166">
        <v>0</v>
      </c>
      <c r="H16" s="166">
        <f t="shared" si="0"/>
        <v>0</v>
      </c>
    </row>
    <row r="17" spans="1:8" x14ac:dyDescent="0.2">
      <c r="A17" s="164">
        <v>7</v>
      </c>
      <c r="B17" s="164" t="s">
        <v>84</v>
      </c>
      <c r="C17" s="164" t="s">
        <v>95</v>
      </c>
      <c r="D17" s="164" t="s">
        <v>96</v>
      </c>
      <c r="E17" s="164" t="s">
        <v>83</v>
      </c>
      <c r="F17" s="165">
        <v>54.204999999999998</v>
      </c>
      <c r="G17" s="166">
        <v>0</v>
      </c>
      <c r="H17" s="166">
        <f t="shared" si="0"/>
        <v>0</v>
      </c>
    </row>
    <row r="18" spans="1:8" x14ac:dyDescent="0.2">
      <c r="A18" s="164">
        <v>13</v>
      </c>
      <c r="B18" s="164" t="s">
        <v>84</v>
      </c>
      <c r="C18" s="164" t="s">
        <v>97</v>
      </c>
      <c r="D18" s="164" t="s">
        <v>98</v>
      </c>
      <c r="E18" s="164" t="s">
        <v>83</v>
      </c>
      <c r="F18" s="165">
        <v>6.28</v>
      </c>
      <c r="G18" s="166">
        <v>0</v>
      </c>
      <c r="H18" s="166">
        <f t="shared" si="0"/>
        <v>0</v>
      </c>
    </row>
    <row r="19" spans="1:8" x14ac:dyDescent="0.2">
      <c r="A19" s="164">
        <v>14</v>
      </c>
      <c r="B19" s="164" t="s">
        <v>84</v>
      </c>
      <c r="C19" s="164" t="s">
        <v>99</v>
      </c>
      <c r="D19" s="164" t="s">
        <v>100</v>
      </c>
      <c r="E19" s="164" t="s">
        <v>83</v>
      </c>
      <c r="F19" s="165">
        <v>6.28</v>
      </c>
      <c r="G19" s="166">
        <v>0</v>
      </c>
      <c r="H19" s="166">
        <f t="shared" si="0"/>
        <v>0</v>
      </c>
    </row>
    <row r="20" spans="1:8" x14ac:dyDescent="0.2">
      <c r="A20" s="164">
        <v>19</v>
      </c>
      <c r="B20" s="164" t="s">
        <v>84</v>
      </c>
      <c r="C20" s="164" t="s">
        <v>101</v>
      </c>
      <c r="D20" s="164" t="s">
        <v>102</v>
      </c>
      <c r="E20" s="164" t="s">
        <v>83</v>
      </c>
      <c r="F20" s="165">
        <v>45</v>
      </c>
      <c r="G20" s="166">
        <v>0</v>
      </c>
      <c r="H20" s="166">
        <f t="shared" si="0"/>
        <v>0</v>
      </c>
    </row>
    <row r="21" spans="1:8" x14ac:dyDescent="0.2">
      <c r="A21" s="164">
        <v>20</v>
      </c>
      <c r="B21" s="164" t="s">
        <v>84</v>
      </c>
      <c r="C21" s="164" t="s">
        <v>103</v>
      </c>
      <c r="D21" s="164" t="s">
        <v>104</v>
      </c>
      <c r="E21" s="164" t="s">
        <v>83</v>
      </c>
      <c r="F21" s="165">
        <v>45</v>
      </c>
      <c r="G21" s="166">
        <v>0</v>
      </c>
      <c r="H21" s="166">
        <f t="shared" si="0"/>
        <v>0</v>
      </c>
    </row>
    <row r="22" spans="1:8" x14ac:dyDescent="0.2">
      <c r="A22" s="164">
        <v>23</v>
      </c>
      <c r="B22" s="164" t="s">
        <v>84</v>
      </c>
      <c r="C22" s="164" t="s">
        <v>105</v>
      </c>
      <c r="D22" s="164" t="s">
        <v>106</v>
      </c>
      <c r="E22" s="164" t="s">
        <v>83</v>
      </c>
      <c r="F22" s="165">
        <v>181.51900000000001</v>
      </c>
      <c r="G22" s="166">
        <v>0</v>
      </c>
      <c r="H22" s="166">
        <f t="shared" si="0"/>
        <v>0</v>
      </c>
    </row>
    <row r="23" spans="1:8" x14ac:dyDescent="0.2">
      <c r="A23" s="164">
        <v>24</v>
      </c>
      <c r="B23" s="164" t="s">
        <v>84</v>
      </c>
      <c r="C23" s="164" t="s">
        <v>107</v>
      </c>
      <c r="D23" s="164" t="s">
        <v>108</v>
      </c>
      <c r="E23" s="164" t="s">
        <v>83</v>
      </c>
      <c r="F23" s="165">
        <v>181.51900000000001</v>
      </c>
      <c r="G23" s="166">
        <v>0</v>
      </c>
      <c r="H23" s="166">
        <f t="shared" si="0"/>
        <v>0</v>
      </c>
    </row>
    <row r="24" spans="1:8" x14ac:dyDescent="0.2">
      <c r="A24" s="164">
        <v>9</v>
      </c>
      <c r="B24" s="164" t="s">
        <v>84</v>
      </c>
      <c r="C24" s="164" t="s">
        <v>109</v>
      </c>
      <c r="D24" s="164" t="s">
        <v>110</v>
      </c>
      <c r="E24" s="164" t="s">
        <v>83</v>
      </c>
      <c r="F24" s="165">
        <v>13.38</v>
      </c>
      <c r="G24" s="166">
        <v>0</v>
      </c>
      <c r="H24" s="166">
        <f t="shared" si="0"/>
        <v>0</v>
      </c>
    </row>
    <row r="25" spans="1:8" x14ac:dyDescent="0.2">
      <c r="A25" s="164">
        <v>10</v>
      </c>
      <c r="B25" s="164" t="s">
        <v>84</v>
      </c>
      <c r="C25" s="164" t="s">
        <v>111</v>
      </c>
      <c r="D25" s="164" t="s">
        <v>112</v>
      </c>
      <c r="E25" s="164" t="s">
        <v>113</v>
      </c>
      <c r="F25" s="165">
        <v>23.414999999999999</v>
      </c>
      <c r="G25" s="166">
        <v>0</v>
      </c>
      <c r="H25" s="166">
        <f t="shared" si="0"/>
        <v>0</v>
      </c>
    </row>
    <row r="26" spans="1:8" x14ac:dyDescent="0.2">
      <c r="A26" s="164">
        <v>11</v>
      </c>
      <c r="B26" s="164" t="s">
        <v>84</v>
      </c>
      <c r="C26" s="164" t="s">
        <v>114</v>
      </c>
      <c r="D26" s="164" t="s">
        <v>115</v>
      </c>
      <c r="E26" s="164" t="s">
        <v>83</v>
      </c>
      <c r="F26" s="165">
        <v>1.236</v>
      </c>
      <c r="G26" s="166">
        <v>0</v>
      </c>
      <c r="H26" s="166">
        <f t="shared" si="0"/>
        <v>0</v>
      </c>
    </row>
    <row r="27" spans="1:8" x14ac:dyDescent="0.2">
      <c r="A27" s="164">
        <v>12</v>
      </c>
      <c r="B27" s="164" t="s">
        <v>84</v>
      </c>
      <c r="C27" s="164" t="s">
        <v>116</v>
      </c>
      <c r="D27" s="164" t="s">
        <v>117</v>
      </c>
      <c r="E27" s="164" t="s">
        <v>113</v>
      </c>
      <c r="F27" s="165">
        <v>2.2250000000000001</v>
      </c>
      <c r="G27" s="166">
        <v>0</v>
      </c>
      <c r="H27" s="166">
        <f t="shared" si="0"/>
        <v>0</v>
      </c>
    </row>
    <row r="28" spans="1:8" x14ac:dyDescent="0.2">
      <c r="A28" s="164">
        <v>15</v>
      </c>
      <c r="B28" s="164" t="s">
        <v>84</v>
      </c>
      <c r="C28" s="164" t="s">
        <v>118</v>
      </c>
      <c r="D28" s="164" t="s">
        <v>119</v>
      </c>
      <c r="E28" s="164" t="s">
        <v>83</v>
      </c>
      <c r="F28" s="165">
        <v>1.8839999999999999</v>
      </c>
      <c r="G28" s="166">
        <v>0</v>
      </c>
      <c r="H28" s="166">
        <f t="shared" si="0"/>
        <v>0</v>
      </c>
    </row>
    <row r="29" spans="1:8" x14ac:dyDescent="0.2">
      <c r="A29" s="164">
        <v>16</v>
      </c>
      <c r="B29" s="164" t="s">
        <v>84</v>
      </c>
      <c r="C29" s="164" t="s">
        <v>111</v>
      </c>
      <c r="D29" s="164" t="s">
        <v>112</v>
      </c>
      <c r="E29" s="164" t="s">
        <v>113</v>
      </c>
      <c r="F29" s="165">
        <v>3.2970000000000002</v>
      </c>
      <c r="G29" s="166">
        <v>0</v>
      </c>
      <c r="H29" s="166">
        <f t="shared" si="0"/>
        <v>0</v>
      </c>
    </row>
    <row r="30" spans="1:8" x14ac:dyDescent="0.2">
      <c r="A30" s="164">
        <v>17</v>
      </c>
      <c r="B30" s="164" t="s">
        <v>84</v>
      </c>
      <c r="C30" s="164" t="s">
        <v>120</v>
      </c>
      <c r="D30" s="164" t="s">
        <v>121</v>
      </c>
      <c r="E30" s="164" t="s">
        <v>83</v>
      </c>
      <c r="F30" s="165">
        <v>8.4</v>
      </c>
      <c r="G30" s="166">
        <v>0</v>
      </c>
      <c r="H30" s="166">
        <f t="shared" si="0"/>
        <v>0</v>
      </c>
    </row>
    <row r="31" spans="1:8" x14ac:dyDescent="0.2">
      <c r="A31" s="164">
        <v>18</v>
      </c>
      <c r="B31" s="164" t="s">
        <v>84</v>
      </c>
      <c r="C31" s="164" t="s">
        <v>122</v>
      </c>
      <c r="D31" s="164" t="s">
        <v>123</v>
      </c>
      <c r="E31" s="164" t="s">
        <v>83</v>
      </c>
      <c r="F31" s="165">
        <v>247.32</v>
      </c>
      <c r="G31" s="166">
        <v>0</v>
      </c>
      <c r="H31" s="166">
        <f t="shared" si="0"/>
        <v>0</v>
      </c>
    </row>
    <row r="32" spans="1:8" x14ac:dyDescent="0.2">
      <c r="A32" s="164">
        <v>21</v>
      </c>
      <c r="B32" s="164" t="s">
        <v>84</v>
      </c>
      <c r="C32" s="164" t="s">
        <v>124</v>
      </c>
      <c r="D32" s="164" t="s">
        <v>125</v>
      </c>
      <c r="E32" s="164" t="s">
        <v>83</v>
      </c>
      <c r="F32" s="165">
        <v>45</v>
      </c>
      <c r="G32" s="166">
        <v>0</v>
      </c>
      <c r="H32" s="166">
        <f t="shared" si="0"/>
        <v>0</v>
      </c>
    </row>
    <row r="33" spans="1:8" x14ac:dyDescent="0.2">
      <c r="A33" s="164">
        <v>25</v>
      </c>
      <c r="B33" s="164" t="s">
        <v>84</v>
      </c>
      <c r="C33" s="164" t="s">
        <v>126</v>
      </c>
      <c r="D33" s="164" t="s">
        <v>127</v>
      </c>
      <c r="E33" s="164" t="s">
        <v>83</v>
      </c>
      <c r="F33" s="165">
        <v>181.51900000000001</v>
      </c>
      <c r="G33" s="166">
        <v>0</v>
      </c>
      <c r="H33" s="166">
        <f t="shared" si="0"/>
        <v>0</v>
      </c>
    </row>
    <row r="34" spans="1:8" x14ac:dyDescent="0.2">
      <c r="A34" s="164">
        <v>26</v>
      </c>
      <c r="B34" s="164" t="s">
        <v>84</v>
      </c>
      <c r="C34" s="164" t="s">
        <v>128</v>
      </c>
      <c r="D34" s="164" t="s">
        <v>129</v>
      </c>
      <c r="E34" s="164" t="s">
        <v>83</v>
      </c>
      <c r="F34" s="165">
        <v>181.51900000000001</v>
      </c>
      <c r="G34" s="166">
        <v>0</v>
      </c>
      <c r="H34" s="166">
        <f t="shared" si="0"/>
        <v>0</v>
      </c>
    </row>
    <row r="35" spans="1:8" x14ac:dyDescent="0.2">
      <c r="A35" s="164">
        <v>8</v>
      </c>
      <c r="B35" s="164" t="s">
        <v>84</v>
      </c>
      <c r="C35" s="164" t="s">
        <v>130</v>
      </c>
      <c r="D35" s="164" t="s">
        <v>131</v>
      </c>
      <c r="E35" s="164" t="s">
        <v>132</v>
      </c>
      <c r="F35" s="165">
        <v>180.9</v>
      </c>
      <c r="G35" s="166">
        <v>0</v>
      </c>
      <c r="H35" s="166">
        <f t="shared" si="0"/>
        <v>0</v>
      </c>
    </row>
    <row r="36" spans="1:8" x14ac:dyDescent="0.2">
      <c r="A36" s="164">
        <v>22</v>
      </c>
      <c r="B36" s="164" t="s">
        <v>84</v>
      </c>
      <c r="C36" s="164" t="s">
        <v>133</v>
      </c>
      <c r="D36" s="164" t="s">
        <v>134</v>
      </c>
      <c r="E36" s="164" t="s">
        <v>132</v>
      </c>
      <c r="F36" s="165">
        <v>225</v>
      </c>
      <c r="G36" s="166">
        <v>0</v>
      </c>
      <c r="H36" s="166">
        <f t="shared" si="0"/>
        <v>0</v>
      </c>
    </row>
    <row r="37" spans="1:8" x14ac:dyDescent="0.2">
      <c r="A37" s="164"/>
      <c r="B37" s="164"/>
      <c r="C37" s="164"/>
      <c r="D37" s="181" t="s">
        <v>135</v>
      </c>
      <c r="E37" s="164"/>
      <c r="F37" s="165"/>
      <c r="G37" s="166"/>
      <c r="H37" s="182">
        <f>SUM(H11:H36)</f>
        <v>0</v>
      </c>
    </row>
    <row r="38" spans="1:8" x14ac:dyDescent="0.2">
      <c r="A38" s="164"/>
      <c r="B38" s="164"/>
      <c r="C38" s="164"/>
      <c r="D38" s="164"/>
      <c r="E38" s="164"/>
      <c r="F38" s="165"/>
      <c r="G38" s="166"/>
      <c r="H38" s="166"/>
    </row>
    <row r="39" spans="1:8" x14ac:dyDescent="0.2">
      <c r="A39" s="164"/>
      <c r="B39" s="164"/>
      <c r="C39" s="164"/>
      <c r="D39" s="181" t="s">
        <v>136</v>
      </c>
      <c r="E39" s="164"/>
      <c r="F39" s="165"/>
      <c r="G39" s="166"/>
      <c r="H39" s="182"/>
    </row>
    <row r="40" spans="1:8" x14ac:dyDescent="0.2">
      <c r="A40" s="164">
        <v>27</v>
      </c>
      <c r="B40" s="164" t="s">
        <v>139</v>
      </c>
      <c r="C40" s="164" t="s">
        <v>137</v>
      </c>
      <c r="D40" s="164" t="s">
        <v>138</v>
      </c>
      <c r="E40" s="164" t="s">
        <v>132</v>
      </c>
      <c r="F40" s="165">
        <v>9.42</v>
      </c>
      <c r="G40" s="166">
        <v>0</v>
      </c>
      <c r="H40" s="166">
        <f>PRODUCT(F40:G40)</f>
        <v>0</v>
      </c>
    </row>
    <row r="41" spans="1:8" x14ac:dyDescent="0.2">
      <c r="A41" s="164">
        <v>28</v>
      </c>
      <c r="B41" s="164" t="s">
        <v>139</v>
      </c>
      <c r="C41" s="164" t="s">
        <v>140</v>
      </c>
      <c r="D41" s="164" t="s">
        <v>141</v>
      </c>
      <c r="E41" s="164" t="s">
        <v>132</v>
      </c>
      <c r="F41" s="165">
        <v>10.362</v>
      </c>
      <c r="G41" s="166">
        <v>0</v>
      </c>
      <c r="H41" s="166">
        <f>PRODUCT(F41:G41)</f>
        <v>0</v>
      </c>
    </row>
    <row r="42" spans="1:8" x14ac:dyDescent="0.2">
      <c r="A42" s="164"/>
      <c r="B42" s="164"/>
      <c r="C42" s="164"/>
      <c r="D42" s="181" t="s">
        <v>142</v>
      </c>
      <c r="E42" s="164"/>
      <c r="F42" s="165"/>
      <c r="G42" s="166"/>
      <c r="H42" s="182">
        <f>SUM(H40:H41)</f>
        <v>0</v>
      </c>
    </row>
    <row r="43" spans="1:8" x14ac:dyDescent="0.2">
      <c r="A43" s="164"/>
      <c r="B43" s="164"/>
      <c r="C43" s="164"/>
      <c r="D43" s="164"/>
      <c r="E43" s="164"/>
      <c r="F43" s="165"/>
      <c r="G43" s="166"/>
      <c r="H43" s="166"/>
    </row>
    <row r="44" spans="1:8" x14ac:dyDescent="0.2">
      <c r="A44" s="164"/>
      <c r="B44" s="164"/>
      <c r="C44" s="164"/>
      <c r="D44" s="181" t="s">
        <v>143</v>
      </c>
      <c r="E44" s="164"/>
      <c r="F44" s="165"/>
      <c r="G44" s="166"/>
      <c r="H44" s="182"/>
    </row>
    <row r="45" spans="1:8" x14ac:dyDescent="0.2">
      <c r="A45" s="164">
        <v>29</v>
      </c>
      <c r="B45" s="164" t="s">
        <v>146</v>
      </c>
      <c r="C45" s="164" t="s">
        <v>144</v>
      </c>
      <c r="D45" s="164" t="s">
        <v>145</v>
      </c>
      <c r="E45" s="164" t="s">
        <v>132</v>
      </c>
      <c r="F45" s="165">
        <v>279.54000000000002</v>
      </c>
      <c r="G45" s="166">
        <v>0</v>
      </c>
      <c r="H45" s="166">
        <f>PRODUCT(F45:G45)</f>
        <v>0</v>
      </c>
    </row>
    <row r="46" spans="1:8" x14ac:dyDescent="0.2">
      <c r="A46" s="164">
        <v>30</v>
      </c>
      <c r="B46" s="164" t="s">
        <v>146</v>
      </c>
      <c r="C46" s="164" t="s">
        <v>147</v>
      </c>
      <c r="D46" s="164" t="s">
        <v>148</v>
      </c>
      <c r="E46" s="164" t="s">
        <v>132</v>
      </c>
      <c r="F46" s="165">
        <v>335.9</v>
      </c>
      <c r="G46" s="166">
        <v>0</v>
      </c>
      <c r="H46" s="166">
        <f>PRODUCT(F46:G46)</f>
        <v>0</v>
      </c>
    </row>
    <row r="47" spans="1:8" x14ac:dyDescent="0.2">
      <c r="A47" s="164">
        <v>31</v>
      </c>
      <c r="B47" s="164" t="s">
        <v>146</v>
      </c>
      <c r="C47" s="164" t="s">
        <v>149</v>
      </c>
      <c r="D47" s="164" t="s">
        <v>150</v>
      </c>
      <c r="E47" s="164" t="s">
        <v>132</v>
      </c>
      <c r="F47" s="165">
        <v>335.9</v>
      </c>
      <c r="G47" s="166">
        <v>0</v>
      </c>
      <c r="H47" s="166">
        <f>PRODUCT(F47:G47)</f>
        <v>0</v>
      </c>
    </row>
    <row r="48" spans="1:8" x14ac:dyDescent="0.2">
      <c r="A48" s="164">
        <v>32</v>
      </c>
      <c r="B48" s="164" t="s">
        <v>146</v>
      </c>
      <c r="C48" s="164" t="s">
        <v>151</v>
      </c>
      <c r="D48" s="164" t="s">
        <v>152</v>
      </c>
      <c r="E48" s="164" t="s">
        <v>132</v>
      </c>
      <c r="F48" s="165">
        <v>335.9</v>
      </c>
      <c r="G48" s="166">
        <v>0</v>
      </c>
      <c r="H48" s="166">
        <f>PRODUCT(F48:G48)</f>
        <v>0</v>
      </c>
    </row>
    <row r="49" spans="1:8" x14ac:dyDescent="0.2">
      <c r="A49" s="164"/>
      <c r="B49" s="164"/>
      <c r="C49" s="164"/>
      <c r="D49" s="181" t="s">
        <v>153</v>
      </c>
      <c r="E49" s="164"/>
      <c r="F49" s="165"/>
      <c r="G49" s="166"/>
      <c r="H49" s="182">
        <f>SUM(H45:H48)</f>
        <v>0</v>
      </c>
    </row>
    <row r="50" spans="1:8" x14ac:dyDescent="0.2">
      <c r="A50" s="164"/>
      <c r="B50" s="164"/>
      <c r="C50" s="164"/>
      <c r="D50" s="164"/>
      <c r="E50" s="164"/>
      <c r="F50" s="165"/>
      <c r="G50" s="166"/>
      <c r="H50" s="166"/>
    </row>
    <row r="51" spans="1:8" x14ac:dyDescent="0.2">
      <c r="A51" s="164"/>
      <c r="B51" s="164"/>
      <c r="C51" s="164"/>
      <c r="D51" s="181" t="s">
        <v>154</v>
      </c>
      <c r="E51" s="164"/>
      <c r="F51" s="165"/>
      <c r="G51" s="166"/>
      <c r="H51" s="182"/>
    </row>
    <row r="52" spans="1:8" x14ac:dyDescent="0.2">
      <c r="A52" s="164">
        <v>33</v>
      </c>
      <c r="B52" s="164" t="s">
        <v>157</v>
      </c>
      <c r="C52" s="164" t="s">
        <v>155</v>
      </c>
      <c r="D52" s="164" t="s">
        <v>156</v>
      </c>
      <c r="E52" s="164" t="s">
        <v>83</v>
      </c>
      <c r="F52" s="165">
        <v>51.027999999999999</v>
      </c>
      <c r="G52" s="166">
        <v>0</v>
      </c>
      <c r="H52" s="166">
        <f t="shared" ref="H52:H83" si="1">PRODUCT(F52:G52)</f>
        <v>0</v>
      </c>
    </row>
    <row r="53" spans="1:8" x14ac:dyDescent="0.2">
      <c r="A53" s="164">
        <v>34</v>
      </c>
      <c r="B53" s="164" t="s">
        <v>157</v>
      </c>
      <c r="C53" s="164" t="s">
        <v>158</v>
      </c>
      <c r="D53" s="164" t="s">
        <v>159</v>
      </c>
      <c r="E53" s="164" t="s">
        <v>132</v>
      </c>
      <c r="F53" s="165">
        <v>35.1</v>
      </c>
      <c r="G53" s="166">
        <v>0</v>
      </c>
      <c r="H53" s="166">
        <f t="shared" si="1"/>
        <v>0</v>
      </c>
    </row>
    <row r="54" spans="1:8" x14ac:dyDescent="0.2">
      <c r="A54" s="164">
        <v>35</v>
      </c>
      <c r="B54" s="164" t="s">
        <v>157</v>
      </c>
      <c r="C54" s="164" t="s">
        <v>160</v>
      </c>
      <c r="D54" s="164" t="s">
        <v>161</v>
      </c>
      <c r="E54" s="164" t="s">
        <v>132</v>
      </c>
      <c r="F54" s="165">
        <v>35.1</v>
      </c>
      <c r="G54" s="166">
        <v>0</v>
      </c>
      <c r="H54" s="166">
        <f t="shared" si="1"/>
        <v>0</v>
      </c>
    </row>
    <row r="55" spans="1:8" x14ac:dyDescent="0.2">
      <c r="A55" s="164">
        <v>36</v>
      </c>
      <c r="B55" s="164" t="s">
        <v>157</v>
      </c>
      <c r="C55" s="164" t="s">
        <v>162</v>
      </c>
      <c r="D55" s="164" t="s">
        <v>163</v>
      </c>
      <c r="E55" s="164" t="s">
        <v>113</v>
      </c>
      <c r="F55" s="165">
        <v>0.59799999999999998</v>
      </c>
      <c r="G55" s="166">
        <v>0</v>
      </c>
      <c r="H55" s="166">
        <f t="shared" si="1"/>
        <v>0</v>
      </c>
    </row>
    <row r="56" spans="1:8" x14ac:dyDescent="0.2">
      <c r="A56" s="164">
        <v>73</v>
      </c>
      <c r="B56" s="164" t="s">
        <v>157</v>
      </c>
      <c r="C56" s="164" t="s">
        <v>164</v>
      </c>
      <c r="D56" s="164" t="s">
        <v>165</v>
      </c>
      <c r="E56" s="164" t="s">
        <v>83</v>
      </c>
      <c r="F56" s="165">
        <v>1.08</v>
      </c>
      <c r="G56" s="166">
        <v>0</v>
      </c>
      <c r="H56" s="166">
        <f t="shared" si="1"/>
        <v>0</v>
      </c>
    </row>
    <row r="57" spans="1:8" x14ac:dyDescent="0.2">
      <c r="A57" s="164">
        <v>91</v>
      </c>
      <c r="B57" s="164" t="s">
        <v>157</v>
      </c>
      <c r="C57" s="164" t="s">
        <v>166</v>
      </c>
      <c r="D57" s="164" t="s">
        <v>167</v>
      </c>
      <c r="E57" s="164" t="s">
        <v>132</v>
      </c>
      <c r="F57" s="165">
        <v>3.33</v>
      </c>
      <c r="G57" s="166">
        <v>0</v>
      </c>
      <c r="H57" s="166">
        <f t="shared" si="1"/>
        <v>0</v>
      </c>
    </row>
    <row r="58" spans="1:8" x14ac:dyDescent="0.2">
      <c r="A58" s="164">
        <v>104</v>
      </c>
      <c r="B58" s="164" t="s">
        <v>157</v>
      </c>
      <c r="C58" s="164" t="s">
        <v>168</v>
      </c>
      <c r="D58" s="164" t="s">
        <v>169</v>
      </c>
      <c r="E58" s="164" t="s">
        <v>170</v>
      </c>
      <c r="F58" s="165">
        <v>1</v>
      </c>
      <c r="G58" s="166">
        <v>0</v>
      </c>
      <c r="H58" s="166">
        <f t="shared" si="1"/>
        <v>0</v>
      </c>
    </row>
    <row r="59" spans="1:8" x14ac:dyDescent="0.2">
      <c r="A59" s="164">
        <v>37</v>
      </c>
      <c r="B59" s="164" t="s">
        <v>157</v>
      </c>
      <c r="C59" s="164" t="s">
        <v>171</v>
      </c>
      <c r="D59" s="164" t="s">
        <v>172</v>
      </c>
      <c r="E59" s="164" t="s">
        <v>132</v>
      </c>
      <c r="F59" s="165">
        <v>152.61199999999999</v>
      </c>
      <c r="G59" s="166">
        <v>0</v>
      </c>
      <c r="H59" s="166">
        <f t="shared" si="1"/>
        <v>0</v>
      </c>
    </row>
    <row r="60" spans="1:8" x14ac:dyDescent="0.2">
      <c r="A60" s="164">
        <v>38</v>
      </c>
      <c r="B60" s="164" t="s">
        <v>157</v>
      </c>
      <c r="C60" s="164" t="s">
        <v>173</v>
      </c>
      <c r="D60" s="164" t="s">
        <v>174</v>
      </c>
      <c r="E60" s="164" t="s">
        <v>83</v>
      </c>
      <c r="F60" s="165">
        <v>130.23599999999999</v>
      </c>
      <c r="G60" s="166">
        <v>0</v>
      </c>
      <c r="H60" s="166">
        <f t="shared" si="1"/>
        <v>0</v>
      </c>
    </row>
    <row r="61" spans="1:8" x14ac:dyDescent="0.2">
      <c r="A61" s="164">
        <v>39</v>
      </c>
      <c r="B61" s="164" t="s">
        <v>157</v>
      </c>
      <c r="C61" s="164" t="s">
        <v>175</v>
      </c>
      <c r="D61" s="164" t="s">
        <v>176</v>
      </c>
      <c r="E61" s="164" t="s">
        <v>177</v>
      </c>
      <c r="F61" s="165">
        <v>18</v>
      </c>
      <c r="G61" s="166">
        <v>0</v>
      </c>
      <c r="H61" s="166">
        <f t="shared" si="1"/>
        <v>0</v>
      </c>
    </row>
    <row r="62" spans="1:8" x14ac:dyDescent="0.2">
      <c r="A62" s="164">
        <v>40</v>
      </c>
      <c r="B62" s="164" t="s">
        <v>157</v>
      </c>
      <c r="C62" s="164" t="s">
        <v>178</v>
      </c>
      <c r="D62" s="164" t="s">
        <v>179</v>
      </c>
      <c r="E62" s="164" t="s">
        <v>177</v>
      </c>
      <c r="F62" s="165">
        <v>18.18</v>
      </c>
      <c r="G62" s="166">
        <v>0</v>
      </c>
      <c r="H62" s="166">
        <f t="shared" si="1"/>
        <v>0</v>
      </c>
    </row>
    <row r="63" spans="1:8" x14ac:dyDescent="0.2">
      <c r="A63" s="164">
        <v>41</v>
      </c>
      <c r="B63" s="164" t="s">
        <v>157</v>
      </c>
      <c r="C63" s="164" t="s">
        <v>180</v>
      </c>
      <c r="D63" s="164" t="s">
        <v>181</v>
      </c>
      <c r="E63" s="164" t="s">
        <v>83</v>
      </c>
      <c r="F63" s="165">
        <v>0.22500000000000001</v>
      </c>
      <c r="G63" s="166">
        <v>0</v>
      </c>
      <c r="H63" s="166">
        <f t="shared" si="1"/>
        <v>0</v>
      </c>
    </row>
    <row r="64" spans="1:8" x14ac:dyDescent="0.2">
      <c r="A64" s="164">
        <v>42</v>
      </c>
      <c r="B64" s="164" t="s">
        <v>157</v>
      </c>
      <c r="C64" s="164" t="s">
        <v>182</v>
      </c>
      <c r="D64" s="164" t="s">
        <v>183</v>
      </c>
      <c r="E64" s="164" t="s">
        <v>132</v>
      </c>
      <c r="F64" s="165">
        <v>2.9249999999999998</v>
      </c>
      <c r="G64" s="166">
        <v>0</v>
      </c>
      <c r="H64" s="166">
        <f t="shared" si="1"/>
        <v>0</v>
      </c>
    </row>
    <row r="65" spans="1:8" x14ac:dyDescent="0.2">
      <c r="A65" s="164">
        <v>43</v>
      </c>
      <c r="B65" s="164" t="s">
        <v>157</v>
      </c>
      <c r="C65" s="164" t="s">
        <v>184</v>
      </c>
      <c r="D65" s="164" t="s">
        <v>185</v>
      </c>
      <c r="E65" s="164" t="s">
        <v>132</v>
      </c>
      <c r="F65" s="165">
        <v>2.9249999999999998</v>
      </c>
      <c r="G65" s="166">
        <v>0</v>
      </c>
      <c r="H65" s="166">
        <f t="shared" si="1"/>
        <v>0</v>
      </c>
    </row>
    <row r="66" spans="1:8" x14ac:dyDescent="0.2">
      <c r="A66" s="164">
        <v>44</v>
      </c>
      <c r="B66" s="164" t="s">
        <v>157</v>
      </c>
      <c r="C66" s="164" t="s">
        <v>186</v>
      </c>
      <c r="D66" s="164" t="s">
        <v>187</v>
      </c>
      <c r="E66" s="164" t="s">
        <v>132</v>
      </c>
      <c r="F66" s="165">
        <v>2.9249999999999998</v>
      </c>
      <c r="G66" s="166">
        <v>0</v>
      </c>
      <c r="H66" s="166">
        <f t="shared" si="1"/>
        <v>0</v>
      </c>
    </row>
    <row r="67" spans="1:8" x14ac:dyDescent="0.2">
      <c r="A67" s="164">
        <v>45</v>
      </c>
      <c r="B67" s="164" t="s">
        <v>157</v>
      </c>
      <c r="C67" s="164" t="s">
        <v>188</v>
      </c>
      <c r="D67" s="164" t="s">
        <v>189</v>
      </c>
      <c r="E67" s="164" t="s">
        <v>113</v>
      </c>
      <c r="F67" s="165">
        <v>1.7000000000000001E-2</v>
      </c>
      <c r="G67" s="166">
        <v>0</v>
      </c>
      <c r="H67" s="166">
        <f t="shared" si="1"/>
        <v>0</v>
      </c>
    </row>
    <row r="68" spans="1:8" x14ac:dyDescent="0.2">
      <c r="A68" s="164">
        <v>60</v>
      </c>
      <c r="B68" s="164" t="s">
        <v>157</v>
      </c>
      <c r="C68" s="164" t="s">
        <v>190</v>
      </c>
      <c r="D68" s="164" t="s">
        <v>191</v>
      </c>
      <c r="E68" s="164" t="s">
        <v>113</v>
      </c>
      <c r="F68" s="165">
        <v>1.923</v>
      </c>
      <c r="G68" s="166">
        <v>0</v>
      </c>
      <c r="H68" s="166">
        <f t="shared" si="1"/>
        <v>0</v>
      </c>
    </row>
    <row r="69" spans="1:8" x14ac:dyDescent="0.2">
      <c r="A69" s="164">
        <v>56</v>
      </c>
      <c r="B69" s="164" t="s">
        <v>157</v>
      </c>
      <c r="C69" s="164" t="s">
        <v>192</v>
      </c>
      <c r="D69" s="164" t="s">
        <v>193</v>
      </c>
      <c r="E69" s="164" t="s">
        <v>83</v>
      </c>
      <c r="F69" s="165">
        <v>0.97499999999999998</v>
      </c>
      <c r="G69" s="166">
        <v>0</v>
      </c>
      <c r="H69" s="166">
        <f t="shared" si="1"/>
        <v>0</v>
      </c>
    </row>
    <row r="70" spans="1:8" x14ac:dyDescent="0.2">
      <c r="A70" s="164">
        <v>57</v>
      </c>
      <c r="B70" s="164" t="s">
        <v>157</v>
      </c>
      <c r="C70" s="164" t="s">
        <v>194</v>
      </c>
      <c r="D70" s="164" t="s">
        <v>195</v>
      </c>
      <c r="E70" s="164" t="s">
        <v>132</v>
      </c>
      <c r="F70" s="165">
        <v>7.4749999999999996</v>
      </c>
      <c r="G70" s="166">
        <v>0</v>
      </c>
      <c r="H70" s="166">
        <f t="shared" si="1"/>
        <v>0</v>
      </c>
    </row>
    <row r="71" spans="1:8" x14ac:dyDescent="0.2">
      <c r="A71" s="164">
        <v>58</v>
      </c>
      <c r="B71" s="164" t="s">
        <v>157</v>
      </c>
      <c r="C71" s="164" t="s">
        <v>196</v>
      </c>
      <c r="D71" s="164" t="s">
        <v>197</v>
      </c>
      <c r="E71" s="164" t="s">
        <v>132</v>
      </c>
      <c r="F71" s="165">
        <v>7.4749999999999996</v>
      </c>
      <c r="G71" s="166">
        <v>0</v>
      </c>
      <c r="H71" s="166">
        <f t="shared" si="1"/>
        <v>0</v>
      </c>
    </row>
    <row r="72" spans="1:8" x14ac:dyDescent="0.2">
      <c r="A72" s="164">
        <v>59</v>
      </c>
      <c r="B72" s="164" t="s">
        <v>157</v>
      </c>
      <c r="C72" s="164" t="s">
        <v>198</v>
      </c>
      <c r="D72" s="164" t="s">
        <v>199</v>
      </c>
      <c r="E72" s="164" t="s">
        <v>113</v>
      </c>
      <c r="F72" s="165">
        <v>3.6999999999999998E-2</v>
      </c>
      <c r="G72" s="166">
        <v>0</v>
      </c>
      <c r="H72" s="166">
        <f t="shared" si="1"/>
        <v>0</v>
      </c>
    </row>
    <row r="73" spans="1:8" x14ac:dyDescent="0.2">
      <c r="A73" s="164">
        <v>46</v>
      </c>
      <c r="B73" s="164" t="s">
        <v>157</v>
      </c>
      <c r="C73" s="164" t="s">
        <v>200</v>
      </c>
      <c r="D73" s="164" t="s">
        <v>201</v>
      </c>
      <c r="E73" s="164" t="s">
        <v>83</v>
      </c>
      <c r="F73" s="165">
        <v>10.115</v>
      </c>
      <c r="G73" s="166">
        <v>0</v>
      </c>
      <c r="H73" s="166">
        <f t="shared" si="1"/>
        <v>0</v>
      </c>
    </row>
    <row r="74" spans="1:8" x14ac:dyDescent="0.2">
      <c r="A74" s="164">
        <v>47</v>
      </c>
      <c r="B74" s="164" t="s">
        <v>157</v>
      </c>
      <c r="C74" s="164" t="s">
        <v>202</v>
      </c>
      <c r="D74" s="164" t="s">
        <v>203</v>
      </c>
      <c r="E74" s="164" t="s">
        <v>132</v>
      </c>
      <c r="F74" s="165">
        <v>55.9</v>
      </c>
      <c r="G74" s="166">
        <v>0</v>
      </c>
      <c r="H74" s="166">
        <f t="shared" si="1"/>
        <v>0</v>
      </c>
    </row>
    <row r="75" spans="1:8" x14ac:dyDescent="0.2">
      <c r="A75" s="164">
        <v>48</v>
      </c>
      <c r="B75" s="164" t="s">
        <v>157</v>
      </c>
      <c r="C75" s="164" t="s">
        <v>204</v>
      </c>
      <c r="D75" s="164" t="s">
        <v>205</v>
      </c>
      <c r="E75" s="164" t="s">
        <v>132</v>
      </c>
      <c r="F75" s="165">
        <v>55.9</v>
      </c>
      <c r="G75" s="166">
        <v>0</v>
      </c>
      <c r="H75" s="166">
        <f t="shared" si="1"/>
        <v>0</v>
      </c>
    </row>
    <row r="76" spans="1:8" x14ac:dyDescent="0.2">
      <c r="A76" s="164">
        <v>49</v>
      </c>
      <c r="B76" s="164" t="s">
        <v>157</v>
      </c>
      <c r="C76" s="164" t="s">
        <v>206</v>
      </c>
      <c r="D76" s="164" t="s">
        <v>207</v>
      </c>
      <c r="E76" s="164" t="s">
        <v>113</v>
      </c>
      <c r="F76" s="165">
        <v>0.91500000000000004</v>
      </c>
      <c r="G76" s="166">
        <v>0</v>
      </c>
      <c r="H76" s="166">
        <f t="shared" si="1"/>
        <v>0</v>
      </c>
    </row>
    <row r="77" spans="1:8" x14ac:dyDescent="0.2">
      <c r="A77" s="164">
        <v>50</v>
      </c>
      <c r="B77" s="164" t="s">
        <v>157</v>
      </c>
      <c r="C77" s="164" t="s">
        <v>208</v>
      </c>
      <c r="D77" s="164" t="s">
        <v>209</v>
      </c>
      <c r="E77" s="164" t="s">
        <v>83</v>
      </c>
      <c r="F77" s="165">
        <v>0.53600000000000003</v>
      </c>
      <c r="G77" s="166">
        <v>0</v>
      </c>
      <c r="H77" s="166">
        <f t="shared" si="1"/>
        <v>0</v>
      </c>
    </row>
    <row r="78" spans="1:8" x14ac:dyDescent="0.2">
      <c r="A78" s="164">
        <v>51</v>
      </c>
      <c r="B78" s="164" t="s">
        <v>157</v>
      </c>
      <c r="C78" s="164" t="s">
        <v>210</v>
      </c>
      <c r="D78" s="164" t="s">
        <v>211</v>
      </c>
      <c r="E78" s="164" t="s">
        <v>132</v>
      </c>
      <c r="F78" s="165">
        <v>6.2279999999999998</v>
      </c>
      <c r="G78" s="166">
        <v>0</v>
      </c>
      <c r="H78" s="166">
        <f t="shared" si="1"/>
        <v>0</v>
      </c>
    </row>
    <row r="79" spans="1:8" x14ac:dyDescent="0.2">
      <c r="A79" s="164">
        <v>52</v>
      </c>
      <c r="B79" s="164" t="s">
        <v>157</v>
      </c>
      <c r="C79" s="164" t="s">
        <v>212</v>
      </c>
      <c r="D79" s="164" t="s">
        <v>213</v>
      </c>
      <c r="E79" s="164" t="s">
        <v>132</v>
      </c>
      <c r="F79" s="165">
        <v>6.2279999999999998</v>
      </c>
      <c r="G79" s="166">
        <v>0</v>
      </c>
      <c r="H79" s="166">
        <f t="shared" si="1"/>
        <v>0</v>
      </c>
    </row>
    <row r="80" spans="1:8" x14ac:dyDescent="0.2">
      <c r="A80" s="164">
        <v>53</v>
      </c>
      <c r="B80" s="164" t="s">
        <v>157</v>
      </c>
      <c r="C80" s="164" t="s">
        <v>214</v>
      </c>
      <c r="D80" s="164" t="s">
        <v>215</v>
      </c>
      <c r="E80" s="164" t="s">
        <v>132</v>
      </c>
      <c r="F80" s="165">
        <v>5.3630000000000004</v>
      </c>
      <c r="G80" s="166">
        <v>0</v>
      </c>
      <c r="H80" s="166">
        <f t="shared" si="1"/>
        <v>0</v>
      </c>
    </row>
    <row r="81" spans="1:8" x14ac:dyDescent="0.2">
      <c r="A81" s="164">
        <v>54</v>
      </c>
      <c r="B81" s="164" t="s">
        <v>157</v>
      </c>
      <c r="C81" s="164" t="s">
        <v>216</v>
      </c>
      <c r="D81" s="164" t="s">
        <v>217</v>
      </c>
      <c r="E81" s="164" t="s">
        <v>132</v>
      </c>
      <c r="F81" s="165">
        <v>5.3630000000000004</v>
      </c>
      <c r="G81" s="166">
        <v>0</v>
      </c>
      <c r="H81" s="166">
        <f t="shared" si="1"/>
        <v>0</v>
      </c>
    </row>
    <row r="82" spans="1:8" x14ac:dyDescent="0.2">
      <c r="A82" s="164">
        <v>55</v>
      </c>
      <c r="B82" s="164" t="s">
        <v>157</v>
      </c>
      <c r="C82" s="164" t="s">
        <v>218</v>
      </c>
      <c r="D82" s="164" t="s">
        <v>219</v>
      </c>
      <c r="E82" s="164" t="s">
        <v>113</v>
      </c>
      <c r="F82" s="165">
        <v>5.8999999999999997E-2</v>
      </c>
      <c r="G82" s="166">
        <v>0</v>
      </c>
      <c r="H82" s="166">
        <f t="shared" si="1"/>
        <v>0</v>
      </c>
    </row>
    <row r="83" spans="1:8" x14ac:dyDescent="0.2">
      <c r="A83" s="164">
        <v>61</v>
      </c>
      <c r="B83" s="164" t="s">
        <v>157</v>
      </c>
      <c r="C83" s="164" t="s">
        <v>220</v>
      </c>
      <c r="D83" s="164" t="s">
        <v>221</v>
      </c>
      <c r="E83" s="164" t="s">
        <v>132</v>
      </c>
      <c r="F83" s="165">
        <v>33.514000000000003</v>
      </c>
      <c r="G83" s="166">
        <v>0</v>
      </c>
      <c r="H83" s="166">
        <f t="shared" si="1"/>
        <v>0</v>
      </c>
    </row>
    <row r="84" spans="1:8" x14ac:dyDescent="0.2">
      <c r="A84" s="164">
        <v>62</v>
      </c>
      <c r="B84" s="164" t="s">
        <v>157</v>
      </c>
      <c r="C84" s="164" t="s">
        <v>222</v>
      </c>
      <c r="D84" s="164" t="s">
        <v>223</v>
      </c>
      <c r="E84" s="164" t="s">
        <v>132</v>
      </c>
      <c r="F84" s="165">
        <v>139.04</v>
      </c>
      <c r="G84" s="166">
        <v>0</v>
      </c>
      <c r="H84" s="166">
        <f t="shared" ref="H84:H115" si="2">PRODUCT(F84:G84)</f>
        <v>0</v>
      </c>
    </row>
    <row r="85" spans="1:8" x14ac:dyDescent="0.2">
      <c r="A85" s="164">
        <v>63</v>
      </c>
      <c r="B85" s="164" t="s">
        <v>157</v>
      </c>
      <c r="C85" s="164" t="s">
        <v>224</v>
      </c>
      <c r="D85" s="164" t="s">
        <v>225</v>
      </c>
      <c r="E85" s="164" t="s">
        <v>132</v>
      </c>
      <c r="F85" s="165">
        <v>317.89600000000002</v>
      </c>
      <c r="G85" s="166">
        <v>0</v>
      </c>
      <c r="H85" s="166">
        <f t="shared" si="2"/>
        <v>0</v>
      </c>
    </row>
    <row r="86" spans="1:8" x14ac:dyDescent="0.2">
      <c r="A86" s="164">
        <v>64</v>
      </c>
      <c r="B86" s="164" t="s">
        <v>157</v>
      </c>
      <c r="C86" s="164" t="s">
        <v>226</v>
      </c>
      <c r="D86" s="164" t="s">
        <v>227</v>
      </c>
      <c r="E86" s="164" t="s">
        <v>132</v>
      </c>
      <c r="F86" s="165">
        <v>317.89600000000002</v>
      </c>
      <c r="G86" s="166">
        <v>0</v>
      </c>
      <c r="H86" s="166">
        <f t="shared" si="2"/>
        <v>0</v>
      </c>
    </row>
    <row r="87" spans="1:8" x14ac:dyDescent="0.2">
      <c r="A87" s="164">
        <v>65</v>
      </c>
      <c r="B87" s="164" t="s">
        <v>157</v>
      </c>
      <c r="C87" s="164" t="s">
        <v>228</v>
      </c>
      <c r="D87" s="164" t="s">
        <v>229</v>
      </c>
      <c r="E87" s="164" t="s">
        <v>132</v>
      </c>
      <c r="F87" s="165">
        <v>33.514000000000003</v>
      </c>
      <c r="G87" s="166">
        <v>0</v>
      </c>
      <c r="H87" s="166">
        <f t="shared" si="2"/>
        <v>0</v>
      </c>
    </row>
    <row r="88" spans="1:8" x14ac:dyDescent="0.2">
      <c r="A88" s="164">
        <v>66</v>
      </c>
      <c r="B88" s="164" t="s">
        <v>157</v>
      </c>
      <c r="C88" s="164" t="s">
        <v>230</v>
      </c>
      <c r="D88" s="164" t="s">
        <v>231</v>
      </c>
      <c r="E88" s="164" t="s">
        <v>132</v>
      </c>
      <c r="F88" s="165">
        <v>263.95800000000003</v>
      </c>
      <c r="G88" s="166">
        <v>0</v>
      </c>
      <c r="H88" s="166">
        <f t="shared" si="2"/>
        <v>0</v>
      </c>
    </row>
    <row r="89" spans="1:8" x14ac:dyDescent="0.2">
      <c r="A89" s="164">
        <v>67</v>
      </c>
      <c r="B89" s="164" t="s">
        <v>157</v>
      </c>
      <c r="C89" s="164" t="s">
        <v>232</v>
      </c>
      <c r="D89" s="164" t="s">
        <v>233</v>
      </c>
      <c r="E89" s="164" t="s">
        <v>132</v>
      </c>
      <c r="F89" s="165">
        <v>263.95800000000003</v>
      </c>
      <c r="G89" s="166">
        <v>0</v>
      </c>
      <c r="H89" s="166">
        <f t="shared" si="2"/>
        <v>0</v>
      </c>
    </row>
    <row r="90" spans="1:8" x14ac:dyDescent="0.2">
      <c r="A90" s="164">
        <v>68</v>
      </c>
      <c r="B90" s="164" t="s">
        <v>157</v>
      </c>
      <c r="C90" s="164" t="s">
        <v>234</v>
      </c>
      <c r="D90" s="164" t="s">
        <v>235</v>
      </c>
      <c r="E90" s="164" t="s">
        <v>132</v>
      </c>
      <c r="F90" s="165">
        <v>263.95800000000003</v>
      </c>
      <c r="G90" s="166">
        <v>0</v>
      </c>
      <c r="H90" s="166">
        <f t="shared" si="2"/>
        <v>0</v>
      </c>
    </row>
    <row r="91" spans="1:8" x14ac:dyDescent="0.2">
      <c r="A91" s="164">
        <v>69</v>
      </c>
      <c r="B91" s="164" t="s">
        <v>157</v>
      </c>
      <c r="C91" s="164" t="s">
        <v>236</v>
      </c>
      <c r="D91" s="164" t="s">
        <v>237</v>
      </c>
      <c r="E91" s="164" t="s">
        <v>132</v>
      </c>
      <c r="F91" s="165">
        <v>263.95800000000003</v>
      </c>
      <c r="G91" s="166">
        <v>0</v>
      </c>
      <c r="H91" s="166">
        <f t="shared" si="2"/>
        <v>0</v>
      </c>
    </row>
    <row r="92" spans="1:8" x14ac:dyDescent="0.2">
      <c r="A92" s="164">
        <v>70</v>
      </c>
      <c r="B92" s="164" t="s">
        <v>157</v>
      </c>
      <c r="C92" s="164" t="s">
        <v>238</v>
      </c>
      <c r="D92" s="164" t="s">
        <v>239</v>
      </c>
      <c r="E92" s="164" t="s">
        <v>132</v>
      </c>
      <c r="F92" s="165">
        <v>263.95800000000003</v>
      </c>
      <c r="G92" s="166">
        <v>0</v>
      </c>
      <c r="H92" s="166">
        <f t="shared" si="2"/>
        <v>0</v>
      </c>
    </row>
    <row r="93" spans="1:8" x14ac:dyDescent="0.2">
      <c r="A93" s="164">
        <v>71</v>
      </c>
      <c r="B93" s="164" t="s">
        <v>157</v>
      </c>
      <c r="C93" s="164" t="s">
        <v>240</v>
      </c>
      <c r="D93" s="164" t="s">
        <v>241</v>
      </c>
      <c r="E93" s="164" t="s">
        <v>242</v>
      </c>
      <c r="F93" s="165">
        <v>52</v>
      </c>
      <c r="G93" s="166">
        <v>0</v>
      </c>
      <c r="H93" s="166">
        <f t="shared" si="2"/>
        <v>0</v>
      </c>
    </row>
    <row r="94" spans="1:8" x14ac:dyDescent="0.2">
      <c r="A94" s="164">
        <v>72</v>
      </c>
      <c r="B94" s="164" t="s">
        <v>157</v>
      </c>
      <c r="C94" s="164" t="s">
        <v>243</v>
      </c>
      <c r="D94" s="164" t="s">
        <v>244</v>
      </c>
      <c r="E94" s="164" t="s">
        <v>242</v>
      </c>
      <c r="F94" s="165">
        <v>76.56</v>
      </c>
      <c r="G94" s="166">
        <v>0</v>
      </c>
      <c r="H94" s="166">
        <f t="shared" si="2"/>
        <v>0</v>
      </c>
    </row>
    <row r="95" spans="1:8" x14ac:dyDescent="0.2">
      <c r="A95" s="164">
        <v>105</v>
      </c>
      <c r="B95" s="164" t="s">
        <v>157</v>
      </c>
      <c r="C95" s="164" t="s">
        <v>245</v>
      </c>
      <c r="D95" s="164" t="s">
        <v>246</v>
      </c>
      <c r="E95" s="164" t="s">
        <v>132</v>
      </c>
      <c r="F95" s="165">
        <v>13.41</v>
      </c>
      <c r="G95" s="166">
        <v>0</v>
      </c>
      <c r="H95" s="166">
        <f t="shared" si="2"/>
        <v>0</v>
      </c>
    </row>
    <row r="96" spans="1:8" x14ac:dyDescent="0.2">
      <c r="A96" s="164">
        <v>106</v>
      </c>
      <c r="B96" s="164" t="s">
        <v>157</v>
      </c>
      <c r="C96" s="164" t="s">
        <v>247</v>
      </c>
      <c r="D96" s="164" t="s">
        <v>248</v>
      </c>
      <c r="E96" s="164" t="s">
        <v>132</v>
      </c>
      <c r="F96" s="165">
        <v>13.41</v>
      </c>
      <c r="G96" s="166">
        <v>0</v>
      </c>
      <c r="H96" s="166">
        <f t="shared" si="2"/>
        <v>0</v>
      </c>
    </row>
    <row r="97" spans="1:8" x14ac:dyDescent="0.2">
      <c r="A97" s="164">
        <v>107</v>
      </c>
      <c r="B97" s="164" t="s">
        <v>157</v>
      </c>
      <c r="C97" s="164" t="s">
        <v>249</v>
      </c>
      <c r="D97" s="164" t="s">
        <v>250</v>
      </c>
      <c r="E97" s="164" t="s">
        <v>132</v>
      </c>
      <c r="F97" s="165">
        <v>13.41</v>
      </c>
      <c r="G97" s="166">
        <v>0</v>
      </c>
      <c r="H97" s="166">
        <f t="shared" si="2"/>
        <v>0</v>
      </c>
    </row>
    <row r="98" spans="1:8" x14ac:dyDescent="0.2">
      <c r="A98" s="164">
        <v>74</v>
      </c>
      <c r="B98" s="164" t="s">
        <v>157</v>
      </c>
      <c r="C98" s="164" t="s">
        <v>251</v>
      </c>
      <c r="D98" s="164" t="s">
        <v>252</v>
      </c>
      <c r="E98" s="164" t="s">
        <v>83</v>
      </c>
      <c r="F98" s="165">
        <v>12.528</v>
      </c>
      <c r="G98" s="166">
        <v>0</v>
      </c>
      <c r="H98" s="166">
        <f t="shared" si="2"/>
        <v>0</v>
      </c>
    </row>
    <row r="99" spans="1:8" x14ac:dyDescent="0.2">
      <c r="A99" s="164">
        <v>75</v>
      </c>
      <c r="B99" s="164" t="s">
        <v>157</v>
      </c>
      <c r="C99" s="164" t="s">
        <v>253</v>
      </c>
      <c r="D99" s="164" t="s">
        <v>254</v>
      </c>
      <c r="E99" s="164" t="s">
        <v>83</v>
      </c>
      <c r="F99" s="165">
        <v>12.528</v>
      </c>
      <c r="G99" s="166">
        <v>0</v>
      </c>
      <c r="H99" s="166">
        <f t="shared" si="2"/>
        <v>0</v>
      </c>
    </row>
    <row r="100" spans="1:8" x14ac:dyDescent="0.2">
      <c r="A100" s="164">
        <v>76</v>
      </c>
      <c r="B100" s="164" t="s">
        <v>157</v>
      </c>
      <c r="C100" s="164" t="s">
        <v>255</v>
      </c>
      <c r="D100" s="164" t="s">
        <v>256</v>
      </c>
      <c r="E100" s="164" t="s">
        <v>83</v>
      </c>
      <c r="F100" s="165">
        <v>12.528</v>
      </c>
      <c r="G100" s="166">
        <v>0</v>
      </c>
      <c r="H100" s="166">
        <f t="shared" si="2"/>
        <v>0</v>
      </c>
    </row>
    <row r="101" spans="1:8" x14ac:dyDescent="0.2">
      <c r="A101" s="164">
        <v>77</v>
      </c>
      <c r="B101" s="164" t="s">
        <v>157</v>
      </c>
      <c r="C101" s="164" t="s">
        <v>257</v>
      </c>
      <c r="D101" s="164" t="s">
        <v>258</v>
      </c>
      <c r="E101" s="164" t="s">
        <v>113</v>
      </c>
      <c r="F101" s="165">
        <v>0.55600000000000005</v>
      </c>
      <c r="G101" s="166">
        <v>0</v>
      </c>
      <c r="H101" s="166">
        <f t="shared" si="2"/>
        <v>0</v>
      </c>
    </row>
    <row r="102" spans="1:8" x14ac:dyDescent="0.2">
      <c r="A102" s="164">
        <v>78</v>
      </c>
      <c r="B102" s="164" t="s">
        <v>157</v>
      </c>
      <c r="C102" s="164" t="s">
        <v>259</v>
      </c>
      <c r="D102" s="164" t="s">
        <v>260</v>
      </c>
      <c r="E102" s="164" t="s">
        <v>83</v>
      </c>
      <c r="F102" s="165">
        <v>32</v>
      </c>
      <c r="G102" s="166">
        <v>0</v>
      </c>
      <c r="H102" s="166">
        <f t="shared" si="2"/>
        <v>0</v>
      </c>
    </row>
    <row r="103" spans="1:8" x14ac:dyDescent="0.2">
      <c r="A103" s="164">
        <v>79</v>
      </c>
      <c r="B103" s="164" t="s">
        <v>157</v>
      </c>
      <c r="C103" s="164" t="s">
        <v>261</v>
      </c>
      <c r="D103" s="164" t="s">
        <v>262</v>
      </c>
      <c r="E103" s="164" t="s">
        <v>83</v>
      </c>
      <c r="F103" s="165">
        <v>32</v>
      </c>
      <c r="G103" s="166">
        <v>0</v>
      </c>
      <c r="H103" s="166">
        <f t="shared" si="2"/>
        <v>0</v>
      </c>
    </row>
    <row r="104" spans="1:8" x14ac:dyDescent="0.2">
      <c r="A104" s="164">
        <v>80</v>
      </c>
      <c r="B104" s="164" t="s">
        <v>157</v>
      </c>
      <c r="C104" s="164" t="s">
        <v>263</v>
      </c>
      <c r="D104" s="164" t="s">
        <v>264</v>
      </c>
      <c r="E104" s="164" t="s">
        <v>83</v>
      </c>
      <c r="F104" s="165">
        <v>32</v>
      </c>
      <c r="G104" s="166">
        <v>0</v>
      </c>
      <c r="H104" s="166">
        <f t="shared" si="2"/>
        <v>0</v>
      </c>
    </row>
    <row r="105" spans="1:8" x14ac:dyDescent="0.2">
      <c r="A105" s="164">
        <v>81</v>
      </c>
      <c r="B105" s="164" t="s">
        <v>157</v>
      </c>
      <c r="C105" s="164" t="s">
        <v>265</v>
      </c>
      <c r="D105" s="164" t="s">
        <v>266</v>
      </c>
      <c r="E105" s="164" t="s">
        <v>83</v>
      </c>
      <c r="F105" s="165">
        <v>32</v>
      </c>
      <c r="G105" s="166">
        <v>0</v>
      </c>
      <c r="H105" s="166">
        <f t="shared" si="2"/>
        <v>0</v>
      </c>
    </row>
    <row r="106" spans="1:8" x14ac:dyDescent="0.2">
      <c r="A106" s="164">
        <v>82</v>
      </c>
      <c r="B106" s="164" t="s">
        <v>157</v>
      </c>
      <c r="C106" s="164" t="s">
        <v>267</v>
      </c>
      <c r="D106" s="164" t="s">
        <v>268</v>
      </c>
      <c r="E106" s="164" t="s">
        <v>132</v>
      </c>
      <c r="F106" s="165">
        <v>10.4</v>
      </c>
      <c r="G106" s="166">
        <v>0</v>
      </c>
      <c r="H106" s="166">
        <f t="shared" si="2"/>
        <v>0</v>
      </c>
    </row>
    <row r="107" spans="1:8" x14ac:dyDescent="0.2">
      <c r="A107" s="164">
        <v>83</v>
      </c>
      <c r="B107" s="164" t="s">
        <v>157</v>
      </c>
      <c r="C107" s="164" t="s">
        <v>269</v>
      </c>
      <c r="D107" s="164" t="s">
        <v>270</v>
      </c>
      <c r="E107" s="164" t="s">
        <v>132</v>
      </c>
      <c r="F107" s="165">
        <v>10.4</v>
      </c>
      <c r="G107" s="166">
        <v>0</v>
      </c>
      <c r="H107" s="166">
        <f t="shared" si="2"/>
        <v>0</v>
      </c>
    </row>
    <row r="108" spans="1:8" x14ac:dyDescent="0.2">
      <c r="A108" s="164">
        <v>84</v>
      </c>
      <c r="B108" s="164" t="s">
        <v>157</v>
      </c>
      <c r="C108" s="164" t="s">
        <v>257</v>
      </c>
      <c r="D108" s="164" t="s">
        <v>258</v>
      </c>
      <c r="E108" s="164" t="s">
        <v>113</v>
      </c>
      <c r="F108" s="165">
        <v>2.528</v>
      </c>
      <c r="G108" s="166">
        <v>0</v>
      </c>
      <c r="H108" s="166">
        <f t="shared" si="2"/>
        <v>0</v>
      </c>
    </row>
    <row r="109" spans="1:8" x14ac:dyDescent="0.2">
      <c r="A109" s="164">
        <v>85</v>
      </c>
      <c r="B109" s="164" t="s">
        <v>157</v>
      </c>
      <c r="C109" s="164" t="s">
        <v>271</v>
      </c>
      <c r="D109" s="164" t="s">
        <v>272</v>
      </c>
      <c r="E109" s="164" t="s">
        <v>83</v>
      </c>
      <c r="F109" s="165">
        <v>8.43</v>
      </c>
      <c r="G109" s="166">
        <v>0</v>
      </c>
      <c r="H109" s="166">
        <f t="shared" si="2"/>
        <v>0</v>
      </c>
    </row>
    <row r="110" spans="1:8" x14ac:dyDescent="0.2">
      <c r="A110" s="164">
        <v>86</v>
      </c>
      <c r="B110" s="164" t="s">
        <v>157</v>
      </c>
      <c r="C110" s="164" t="s">
        <v>273</v>
      </c>
      <c r="D110" s="164" t="s">
        <v>274</v>
      </c>
      <c r="E110" s="164" t="s">
        <v>83</v>
      </c>
      <c r="F110" s="165">
        <v>8.43</v>
      </c>
      <c r="G110" s="166">
        <v>0</v>
      </c>
      <c r="H110" s="166">
        <f t="shared" si="2"/>
        <v>0</v>
      </c>
    </row>
    <row r="111" spans="1:8" x14ac:dyDescent="0.2">
      <c r="A111" s="164">
        <v>87</v>
      </c>
      <c r="B111" s="164" t="s">
        <v>157</v>
      </c>
      <c r="C111" s="164" t="s">
        <v>275</v>
      </c>
      <c r="D111" s="164" t="s">
        <v>276</v>
      </c>
      <c r="E111" s="164" t="s">
        <v>83</v>
      </c>
      <c r="F111" s="165">
        <v>8.43</v>
      </c>
      <c r="G111" s="166">
        <v>0</v>
      </c>
      <c r="H111" s="166">
        <f t="shared" si="2"/>
        <v>0</v>
      </c>
    </row>
    <row r="112" spans="1:8" x14ac:dyDescent="0.2">
      <c r="A112" s="164">
        <v>88</v>
      </c>
      <c r="B112" s="164" t="s">
        <v>157</v>
      </c>
      <c r="C112" s="164" t="s">
        <v>277</v>
      </c>
      <c r="D112" s="164" t="s">
        <v>278</v>
      </c>
      <c r="E112" s="164" t="s">
        <v>83</v>
      </c>
      <c r="F112" s="165">
        <v>8.43</v>
      </c>
      <c r="G112" s="166">
        <v>0</v>
      </c>
      <c r="H112" s="166">
        <f t="shared" si="2"/>
        <v>0</v>
      </c>
    </row>
    <row r="113" spans="1:8" x14ac:dyDescent="0.2">
      <c r="A113" s="164">
        <v>89</v>
      </c>
      <c r="B113" s="164" t="s">
        <v>157</v>
      </c>
      <c r="C113" s="164" t="s">
        <v>257</v>
      </c>
      <c r="D113" s="164" t="s">
        <v>258</v>
      </c>
      <c r="E113" s="164" t="s">
        <v>113</v>
      </c>
      <c r="F113" s="165">
        <v>0.42599999999999999</v>
      </c>
      <c r="G113" s="166">
        <v>0</v>
      </c>
      <c r="H113" s="166">
        <f t="shared" si="2"/>
        <v>0</v>
      </c>
    </row>
    <row r="114" spans="1:8" x14ac:dyDescent="0.2">
      <c r="A114" s="164">
        <v>90</v>
      </c>
      <c r="B114" s="164" t="s">
        <v>157</v>
      </c>
      <c r="C114" s="164" t="s">
        <v>279</v>
      </c>
      <c r="D114" s="164" t="s">
        <v>280</v>
      </c>
      <c r="E114" s="164" t="s">
        <v>132</v>
      </c>
      <c r="F114" s="165">
        <v>7.15</v>
      </c>
      <c r="G114" s="166">
        <v>0</v>
      </c>
      <c r="H114" s="166">
        <f t="shared" si="2"/>
        <v>0</v>
      </c>
    </row>
    <row r="115" spans="1:8" x14ac:dyDescent="0.2">
      <c r="A115" s="164">
        <v>100</v>
      </c>
      <c r="B115" s="164" t="s">
        <v>157</v>
      </c>
      <c r="C115" s="164" t="s">
        <v>281</v>
      </c>
      <c r="D115" s="164" t="s">
        <v>282</v>
      </c>
      <c r="E115" s="164" t="s">
        <v>242</v>
      </c>
      <c r="F115" s="165">
        <v>33.75</v>
      </c>
      <c r="G115" s="166">
        <v>0</v>
      </c>
      <c r="H115" s="166">
        <f t="shared" si="2"/>
        <v>0</v>
      </c>
    </row>
    <row r="116" spans="1:8" x14ac:dyDescent="0.2">
      <c r="A116" s="164">
        <v>101</v>
      </c>
      <c r="B116" s="164" t="s">
        <v>157</v>
      </c>
      <c r="C116" s="164" t="s">
        <v>283</v>
      </c>
      <c r="D116" s="164" t="s">
        <v>284</v>
      </c>
      <c r="E116" s="164" t="s">
        <v>242</v>
      </c>
      <c r="F116" s="165">
        <v>33.6</v>
      </c>
      <c r="G116" s="166">
        <v>0</v>
      </c>
      <c r="H116" s="166">
        <f t="shared" ref="H116:H126" si="3">PRODUCT(F116:G116)</f>
        <v>0</v>
      </c>
    </row>
    <row r="117" spans="1:8" x14ac:dyDescent="0.2">
      <c r="A117" s="164">
        <v>102</v>
      </c>
      <c r="B117" s="164" t="s">
        <v>157</v>
      </c>
      <c r="C117" s="164" t="s">
        <v>285</v>
      </c>
      <c r="D117" s="164" t="s">
        <v>286</v>
      </c>
      <c r="E117" s="164" t="s">
        <v>242</v>
      </c>
      <c r="F117" s="165">
        <v>67.349999999999994</v>
      </c>
      <c r="G117" s="166">
        <v>0</v>
      </c>
      <c r="H117" s="166">
        <f t="shared" si="3"/>
        <v>0</v>
      </c>
    </row>
    <row r="118" spans="1:8" x14ac:dyDescent="0.2">
      <c r="A118" s="164">
        <v>103</v>
      </c>
      <c r="B118" s="164" t="s">
        <v>157</v>
      </c>
      <c r="C118" s="164" t="s">
        <v>287</v>
      </c>
      <c r="D118" s="164" t="s">
        <v>288</v>
      </c>
      <c r="E118" s="164" t="s">
        <v>242</v>
      </c>
      <c r="F118" s="165">
        <v>104.8</v>
      </c>
      <c r="G118" s="166">
        <v>0</v>
      </c>
      <c r="H118" s="166">
        <f t="shared" si="3"/>
        <v>0</v>
      </c>
    </row>
    <row r="119" spans="1:8" x14ac:dyDescent="0.2">
      <c r="A119" s="164">
        <v>92</v>
      </c>
      <c r="B119" s="164" t="s">
        <v>157</v>
      </c>
      <c r="C119" s="164" t="s">
        <v>289</v>
      </c>
      <c r="D119" s="164" t="s">
        <v>290</v>
      </c>
      <c r="E119" s="164" t="s">
        <v>177</v>
      </c>
      <c r="F119" s="165">
        <v>10</v>
      </c>
      <c r="G119" s="166">
        <v>0</v>
      </c>
      <c r="H119" s="166">
        <f t="shared" si="3"/>
        <v>0</v>
      </c>
    </row>
    <row r="120" spans="1:8" x14ac:dyDescent="0.2">
      <c r="A120" s="164">
        <v>93</v>
      </c>
      <c r="B120" s="164" t="s">
        <v>157</v>
      </c>
      <c r="C120" s="164" t="s">
        <v>291</v>
      </c>
      <c r="D120" s="164" t="s">
        <v>292</v>
      </c>
      <c r="E120" s="164" t="s">
        <v>177</v>
      </c>
      <c r="F120" s="165">
        <v>10</v>
      </c>
      <c r="G120" s="166">
        <v>0</v>
      </c>
      <c r="H120" s="166">
        <f t="shared" si="3"/>
        <v>0</v>
      </c>
    </row>
    <row r="121" spans="1:8" x14ac:dyDescent="0.2">
      <c r="A121" s="164">
        <v>94</v>
      </c>
      <c r="B121" s="164" t="s">
        <v>157</v>
      </c>
      <c r="C121" s="164" t="s">
        <v>293</v>
      </c>
      <c r="D121" s="164" t="s">
        <v>294</v>
      </c>
      <c r="E121" s="164" t="s">
        <v>177</v>
      </c>
      <c r="F121" s="165">
        <v>5</v>
      </c>
      <c r="G121" s="166">
        <v>0</v>
      </c>
      <c r="H121" s="166">
        <f t="shared" si="3"/>
        <v>0</v>
      </c>
    </row>
    <row r="122" spans="1:8" x14ac:dyDescent="0.2">
      <c r="A122" s="164">
        <v>95</v>
      </c>
      <c r="B122" s="164" t="s">
        <v>157</v>
      </c>
      <c r="C122" s="164" t="s">
        <v>295</v>
      </c>
      <c r="D122" s="164" t="s">
        <v>296</v>
      </c>
      <c r="E122" s="164" t="s">
        <v>242</v>
      </c>
      <c r="F122" s="165">
        <v>2</v>
      </c>
      <c r="G122" s="166">
        <v>0</v>
      </c>
      <c r="H122" s="166">
        <f t="shared" si="3"/>
        <v>0</v>
      </c>
    </row>
    <row r="123" spans="1:8" x14ac:dyDescent="0.2">
      <c r="A123" s="164">
        <v>96</v>
      </c>
      <c r="B123" s="164" t="s">
        <v>157</v>
      </c>
      <c r="C123" s="164" t="s">
        <v>297</v>
      </c>
      <c r="D123" s="164" t="s">
        <v>298</v>
      </c>
      <c r="E123" s="164" t="s">
        <v>242</v>
      </c>
      <c r="F123" s="165">
        <v>9.6</v>
      </c>
      <c r="G123" s="166">
        <v>0</v>
      </c>
      <c r="H123" s="166">
        <f t="shared" si="3"/>
        <v>0</v>
      </c>
    </row>
    <row r="124" spans="1:8" x14ac:dyDescent="0.2">
      <c r="A124" s="164">
        <v>97</v>
      </c>
      <c r="B124" s="164" t="s">
        <v>157</v>
      </c>
      <c r="C124" s="164" t="s">
        <v>299</v>
      </c>
      <c r="D124" s="164" t="s">
        <v>300</v>
      </c>
      <c r="E124" s="164" t="s">
        <v>177</v>
      </c>
      <c r="F124" s="165">
        <v>4</v>
      </c>
      <c r="G124" s="166">
        <v>0</v>
      </c>
      <c r="H124" s="166">
        <f t="shared" si="3"/>
        <v>0</v>
      </c>
    </row>
    <row r="125" spans="1:8" x14ac:dyDescent="0.2">
      <c r="A125" s="164">
        <v>98</v>
      </c>
      <c r="B125" s="164" t="s">
        <v>157</v>
      </c>
      <c r="C125" s="164" t="s">
        <v>301</v>
      </c>
      <c r="D125" s="164" t="s">
        <v>302</v>
      </c>
      <c r="E125" s="164" t="s">
        <v>177</v>
      </c>
      <c r="F125" s="165">
        <v>4</v>
      </c>
      <c r="G125" s="166">
        <v>0</v>
      </c>
      <c r="H125" s="166">
        <f t="shared" si="3"/>
        <v>0</v>
      </c>
    </row>
    <row r="126" spans="1:8" x14ac:dyDescent="0.2">
      <c r="A126" s="164">
        <v>99</v>
      </c>
      <c r="B126" s="164" t="s">
        <v>157</v>
      </c>
      <c r="C126" s="164" t="s">
        <v>303</v>
      </c>
      <c r="D126" s="164" t="s">
        <v>304</v>
      </c>
      <c r="E126" s="164" t="s">
        <v>113</v>
      </c>
      <c r="F126" s="165">
        <v>804.33199999999999</v>
      </c>
      <c r="G126" s="166">
        <v>0</v>
      </c>
      <c r="H126" s="166">
        <f t="shared" si="3"/>
        <v>0</v>
      </c>
    </row>
    <row r="127" spans="1:8" x14ac:dyDescent="0.2">
      <c r="A127" s="164"/>
      <c r="B127" s="164"/>
      <c r="C127" s="164"/>
      <c r="D127" s="181" t="s">
        <v>305</v>
      </c>
      <c r="E127" s="164"/>
      <c r="F127" s="165"/>
      <c r="G127" s="166"/>
      <c r="H127" s="182">
        <f>SUM(H52:H126)</f>
        <v>0</v>
      </c>
    </row>
    <row r="128" spans="1:8" x14ac:dyDescent="0.2">
      <c r="A128" s="164"/>
      <c r="B128" s="164"/>
      <c r="C128" s="164"/>
      <c r="D128" s="164"/>
      <c r="E128" s="164"/>
      <c r="F128" s="165"/>
      <c r="G128" s="166"/>
      <c r="H128" s="166"/>
    </row>
    <row r="129" spans="1:8" x14ac:dyDescent="0.2">
      <c r="A129" s="164"/>
      <c r="B129" s="164"/>
      <c r="C129" s="164"/>
      <c r="D129" s="181" t="s">
        <v>306</v>
      </c>
      <c r="E129" s="164"/>
      <c r="F129" s="165"/>
      <c r="G129" s="166"/>
      <c r="H129" s="182"/>
    </row>
    <row r="130" spans="1:8" x14ac:dyDescent="0.2">
      <c r="A130" s="164">
        <v>110</v>
      </c>
      <c r="B130" s="164" t="s">
        <v>309</v>
      </c>
      <c r="C130" s="164" t="s">
        <v>307</v>
      </c>
      <c r="D130" s="164" t="s">
        <v>308</v>
      </c>
      <c r="E130" s="164" t="s">
        <v>83</v>
      </c>
      <c r="F130" s="165">
        <v>9.0519999999999996</v>
      </c>
      <c r="G130" s="166">
        <v>0</v>
      </c>
      <c r="H130" s="166">
        <f>PRODUCT(F130:G130)</f>
        <v>0</v>
      </c>
    </row>
    <row r="131" spans="1:8" x14ac:dyDescent="0.2">
      <c r="A131" s="164">
        <v>111</v>
      </c>
      <c r="B131" s="164" t="s">
        <v>309</v>
      </c>
      <c r="C131" s="164" t="s">
        <v>310</v>
      </c>
      <c r="D131" s="164" t="s">
        <v>311</v>
      </c>
      <c r="E131" s="164" t="s">
        <v>113</v>
      </c>
      <c r="F131" s="165">
        <v>0.34300000000000003</v>
      </c>
      <c r="G131" s="166">
        <v>0</v>
      </c>
      <c r="H131" s="166">
        <f>PRODUCT(F131:G131)</f>
        <v>0</v>
      </c>
    </row>
    <row r="132" spans="1:8" x14ac:dyDescent="0.2">
      <c r="A132" s="164">
        <v>108</v>
      </c>
      <c r="B132" s="164" t="s">
        <v>309</v>
      </c>
      <c r="C132" s="164" t="s">
        <v>312</v>
      </c>
      <c r="D132" s="164" t="s">
        <v>313</v>
      </c>
      <c r="E132" s="164" t="s">
        <v>177</v>
      </c>
      <c r="F132" s="165">
        <v>14</v>
      </c>
      <c r="G132" s="166">
        <v>0</v>
      </c>
      <c r="H132" s="166">
        <f>PRODUCT(F132:G132)</f>
        <v>0</v>
      </c>
    </row>
    <row r="133" spans="1:8" x14ac:dyDescent="0.2">
      <c r="A133" s="164">
        <v>109</v>
      </c>
      <c r="B133" s="164" t="s">
        <v>309</v>
      </c>
      <c r="C133" s="164" t="s">
        <v>314</v>
      </c>
      <c r="D133" s="164" t="s">
        <v>600</v>
      </c>
      <c r="E133" s="164" t="s">
        <v>242</v>
      </c>
      <c r="F133" s="165">
        <v>134.33000000000001</v>
      </c>
      <c r="G133" s="166">
        <v>0</v>
      </c>
      <c r="H133" s="166">
        <f>PRODUCT(F133:G133)</f>
        <v>0</v>
      </c>
    </row>
    <row r="134" spans="1:8" x14ac:dyDescent="0.2">
      <c r="A134" s="164"/>
      <c r="B134" s="164"/>
      <c r="C134" s="164"/>
      <c r="D134" s="181" t="s">
        <v>315</v>
      </c>
      <c r="E134" s="164"/>
      <c r="F134" s="165"/>
      <c r="G134" s="166"/>
      <c r="H134" s="182">
        <f>SUM(H130:H133)</f>
        <v>0</v>
      </c>
    </row>
    <row r="135" spans="1:8" x14ac:dyDescent="0.2">
      <c r="A135" s="164"/>
      <c r="B135" s="164"/>
      <c r="C135" s="164"/>
      <c r="D135" s="164"/>
      <c r="E135" s="164"/>
      <c r="F135" s="165"/>
      <c r="G135" s="166"/>
      <c r="H135" s="166"/>
    </row>
    <row r="136" spans="1:8" x14ac:dyDescent="0.2">
      <c r="A136" s="164"/>
      <c r="B136" s="164"/>
      <c r="C136" s="164"/>
      <c r="D136" s="181" t="s">
        <v>316</v>
      </c>
      <c r="E136" s="164"/>
      <c r="F136" s="165"/>
      <c r="G136" s="166"/>
      <c r="H136" s="182"/>
    </row>
    <row r="137" spans="1:8" x14ac:dyDescent="0.2">
      <c r="A137" s="164">
        <v>113</v>
      </c>
      <c r="B137" s="164" t="s">
        <v>319</v>
      </c>
      <c r="C137" s="164" t="s">
        <v>317</v>
      </c>
      <c r="D137" s="164" t="s">
        <v>318</v>
      </c>
      <c r="E137" s="164" t="s">
        <v>83</v>
      </c>
      <c r="F137" s="165">
        <v>14.04</v>
      </c>
      <c r="G137" s="166">
        <v>0</v>
      </c>
      <c r="H137" s="166">
        <f t="shared" ref="H137:H142" si="4">PRODUCT(F137:G137)</f>
        <v>0</v>
      </c>
    </row>
    <row r="138" spans="1:8" x14ac:dyDescent="0.2">
      <c r="A138" s="164">
        <v>114</v>
      </c>
      <c r="B138" s="164" t="s">
        <v>319</v>
      </c>
      <c r="C138" s="164" t="s">
        <v>320</v>
      </c>
      <c r="D138" s="164" t="s">
        <v>321</v>
      </c>
      <c r="E138" s="164" t="s">
        <v>132</v>
      </c>
      <c r="F138" s="165">
        <v>42.33</v>
      </c>
      <c r="G138" s="166">
        <v>0</v>
      </c>
      <c r="H138" s="166">
        <f t="shared" si="4"/>
        <v>0</v>
      </c>
    </row>
    <row r="139" spans="1:8" x14ac:dyDescent="0.2">
      <c r="A139" s="164">
        <v>115</v>
      </c>
      <c r="B139" s="164" t="s">
        <v>319</v>
      </c>
      <c r="C139" s="164" t="s">
        <v>322</v>
      </c>
      <c r="D139" s="164" t="s">
        <v>323</v>
      </c>
      <c r="E139" s="164" t="s">
        <v>132</v>
      </c>
      <c r="F139" s="165">
        <v>42.33</v>
      </c>
      <c r="G139" s="166">
        <v>0</v>
      </c>
      <c r="H139" s="166">
        <f t="shared" si="4"/>
        <v>0</v>
      </c>
    </row>
    <row r="140" spans="1:8" x14ac:dyDescent="0.2">
      <c r="A140" s="164">
        <v>116</v>
      </c>
      <c r="B140" s="164" t="s">
        <v>319</v>
      </c>
      <c r="C140" s="164" t="s">
        <v>324</v>
      </c>
      <c r="D140" s="164" t="s">
        <v>325</v>
      </c>
      <c r="E140" s="164" t="s">
        <v>113</v>
      </c>
      <c r="F140" s="165">
        <v>0.14399999999999999</v>
      </c>
      <c r="G140" s="166">
        <v>0</v>
      </c>
      <c r="H140" s="166">
        <f t="shared" si="4"/>
        <v>0</v>
      </c>
    </row>
    <row r="141" spans="1:8" x14ac:dyDescent="0.2">
      <c r="A141" s="164">
        <v>117</v>
      </c>
      <c r="B141" s="164" t="s">
        <v>319</v>
      </c>
      <c r="C141" s="164" t="s">
        <v>326</v>
      </c>
      <c r="D141" s="164" t="s">
        <v>327</v>
      </c>
      <c r="E141" s="164" t="s">
        <v>113</v>
      </c>
      <c r="F141" s="165">
        <v>0.25700000000000001</v>
      </c>
      <c r="G141" s="166">
        <v>0</v>
      </c>
      <c r="H141" s="166">
        <f t="shared" si="4"/>
        <v>0</v>
      </c>
    </row>
    <row r="142" spans="1:8" x14ac:dyDescent="0.2">
      <c r="A142" s="164">
        <v>112</v>
      </c>
      <c r="B142" s="164" t="s">
        <v>319</v>
      </c>
      <c r="C142" s="164" t="s">
        <v>328</v>
      </c>
      <c r="D142" s="164" t="s">
        <v>329</v>
      </c>
      <c r="E142" s="164" t="s">
        <v>177</v>
      </c>
      <c r="F142" s="165">
        <v>3</v>
      </c>
      <c r="G142" s="166">
        <v>0</v>
      </c>
      <c r="H142" s="166">
        <f t="shared" si="4"/>
        <v>0</v>
      </c>
    </row>
    <row r="143" spans="1:8" x14ac:dyDescent="0.2">
      <c r="A143" s="164"/>
      <c r="B143" s="164"/>
      <c r="C143" s="164"/>
      <c r="D143" s="181" t="s">
        <v>330</v>
      </c>
      <c r="E143" s="164"/>
      <c r="F143" s="165"/>
      <c r="G143" s="166"/>
      <c r="H143" s="182">
        <f>SUM(H137:H142)</f>
        <v>0</v>
      </c>
    </row>
    <row r="144" spans="1:8" x14ac:dyDescent="0.2">
      <c r="A144" s="164"/>
      <c r="B144" s="164"/>
      <c r="C144" s="164"/>
      <c r="D144" s="164"/>
      <c r="E144" s="164"/>
      <c r="F144" s="165"/>
      <c r="G144" s="166"/>
      <c r="H144" s="166"/>
    </row>
    <row r="145" spans="1:8" x14ac:dyDescent="0.2">
      <c r="A145" s="164"/>
      <c r="B145" s="164"/>
      <c r="C145" s="164"/>
      <c r="D145" s="181" t="s">
        <v>331</v>
      </c>
      <c r="E145" s="164"/>
      <c r="F145" s="165"/>
      <c r="G145" s="166"/>
      <c r="H145" s="182"/>
    </row>
    <row r="146" spans="1:8" x14ac:dyDescent="0.2">
      <c r="A146" s="164">
        <v>123</v>
      </c>
      <c r="B146" s="164" t="s">
        <v>334</v>
      </c>
      <c r="C146" s="164" t="s">
        <v>332</v>
      </c>
      <c r="D146" s="164" t="s">
        <v>333</v>
      </c>
      <c r="E146" s="164" t="s">
        <v>132</v>
      </c>
      <c r="F146" s="165">
        <v>78.83</v>
      </c>
      <c r="G146" s="166">
        <v>0</v>
      </c>
      <c r="H146" s="166">
        <f>PRODUCT(F146:G146)</f>
        <v>0</v>
      </c>
    </row>
    <row r="147" spans="1:8" x14ac:dyDescent="0.2">
      <c r="A147" s="164">
        <v>125</v>
      </c>
      <c r="B147" s="164" t="s">
        <v>334</v>
      </c>
      <c r="C147" s="164" t="s">
        <v>335</v>
      </c>
      <c r="D147" s="164" t="s">
        <v>336</v>
      </c>
      <c r="E147" s="164" t="s">
        <v>132</v>
      </c>
      <c r="F147" s="165">
        <v>41.83</v>
      </c>
      <c r="G147" s="166">
        <v>0</v>
      </c>
      <c r="H147" s="166">
        <f>PRODUCT(F147:G147)</f>
        <v>0</v>
      </c>
    </row>
    <row r="148" spans="1:8" x14ac:dyDescent="0.2">
      <c r="A148" s="164">
        <v>124</v>
      </c>
      <c r="B148" s="164" t="s">
        <v>334</v>
      </c>
      <c r="C148" s="164" t="s">
        <v>337</v>
      </c>
      <c r="D148" s="164" t="s">
        <v>338</v>
      </c>
      <c r="E148" s="164" t="s">
        <v>132</v>
      </c>
      <c r="F148" s="165">
        <v>37</v>
      </c>
      <c r="G148" s="166">
        <v>0</v>
      </c>
      <c r="H148" s="166">
        <f>PRODUCT(F148:G148)</f>
        <v>0</v>
      </c>
    </row>
    <row r="149" spans="1:8" x14ac:dyDescent="0.2">
      <c r="A149" s="164">
        <v>121</v>
      </c>
      <c r="B149" s="164" t="s">
        <v>334</v>
      </c>
      <c r="C149" s="164" t="s">
        <v>339</v>
      </c>
      <c r="D149" s="164" t="s">
        <v>340</v>
      </c>
      <c r="E149" s="164" t="s">
        <v>132</v>
      </c>
      <c r="F149" s="165">
        <v>37</v>
      </c>
      <c r="G149" s="166">
        <v>0</v>
      </c>
      <c r="H149" s="166">
        <f>PRODUCT(F149:G149)</f>
        <v>0</v>
      </c>
    </row>
    <row r="150" spans="1:8" x14ac:dyDescent="0.2">
      <c r="A150" s="164">
        <v>122</v>
      </c>
      <c r="B150" s="164" t="s">
        <v>334</v>
      </c>
      <c r="C150" s="164" t="s">
        <v>341</v>
      </c>
      <c r="D150" s="164" t="s">
        <v>342</v>
      </c>
      <c r="E150" s="164" t="s">
        <v>113</v>
      </c>
      <c r="F150" s="165">
        <v>15.096</v>
      </c>
      <c r="G150" s="166">
        <v>0</v>
      </c>
      <c r="H150" s="166">
        <f>PRODUCT(F150:G150)</f>
        <v>0</v>
      </c>
    </row>
    <row r="151" spans="1:8" x14ac:dyDescent="0.2">
      <c r="A151" s="164"/>
      <c r="B151" s="164"/>
      <c r="C151" s="164"/>
      <c r="D151" s="181" t="s">
        <v>343</v>
      </c>
      <c r="E151" s="164"/>
      <c r="F151" s="165"/>
      <c r="G151" s="166"/>
      <c r="H151" s="182">
        <f>SUM(H146:H150)</f>
        <v>0</v>
      </c>
    </row>
    <row r="152" spans="1:8" x14ac:dyDescent="0.2">
      <c r="A152" s="164"/>
      <c r="B152" s="164"/>
      <c r="C152" s="164"/>
      <c r="D152" s="164"/>
      <c r="E152" s="164"/>
      <c r="F152" s="165"/>
      <c r="G152" s="166"/>
      <c r="H152" s="166"/>
    </row>
    <row r="153" spans="1:8" x14ac:dyDescent="0.2">
      <c r="A153" s="164"/>
      <c r="B153" s="164"/>
      <c r="C153" s="164"/>
      <c r="D153" s="181" t="s">
        <v>344</v>
      </c>
      <c r="E153" s="164"/>
      <c r="F153" s="165"/>
      <c r="G153" s="166"/>
      <c r="H153" s="182"/>
    </row>
    <row r="154" spans="1:8" x14ac:dyDescent="0.2">
      <c r="A154" s="164">
        <v>126</v>
      </c>
      <c r="B154" s="164" t="s">
        <v>347</v>
      </c>
      <c r="C154" s="164" t="s">
        <v>345</v>
      </c>
      <c r="D154" s="164" t="s">
        <v>346</v>
      </c>
      <c r="E154" s="164" t="s">
        <v>132</v>
      </c>
      <c r="F154" s="165">
        <v>225</v>
      </c>
      <c r="G154" s="166">
        <v>0</v>
      </c>
      <c r="H154" s="166">
        <f>PRODUCT(F154:G154)</f>
        <v>0</v>
      </c>
    </row>
    <row r="155" spans="1:8" x14ac:dyDescent="0.2">
      <c r="A155" s="164">
        <v>127</v>
      </c>
      <c r="B155" s="164" t="s">
        <v>347</v>
      </c>
      <c r="C155" s="164" t="s">
        <v>348</v>
      </c>
      <c r="D155" s="164" t="s">
        <v>349</v>
      </c>
      <c r="E155" s="164" t="s">
        <v>350</v>
      </c>
      <c r="F155" s="165">
        <v>6</v>
      </c>
      <c r="G155" s="166">
        <v>0</v>
      </c>
      <c r="H155" s="166">
        <f>PRODUCT(F155:G155)</f>
        <v>0</v>
      </c>
    </row>
    <row r="156" spans="1:8" x14ac:dyDescent="0.2">
      <c r="A156" s="164"/>
      <c r="B156" s="164"/>
      <c r="C156" s="164"/>
      <c r="D156" s="181" t="s">
        <v>351</v>
      </c>
      <c r="E156" s="164"/>
      <c r="F156" s="165"/>
      <c r="G156" s="166"/>
      <c r="H156" s="182">
        <f>SUM(H154:H155)</f>
        <v>0</v>
      </c>
    </row>
    <row r="157" spans="1:8" x14ac:dyDescent="0.2">
      <c r="A157" s="164"/>
      <c r="B157" s="164"/>
      <c r="C157" s="164"/>
      <c r="D157" s="164"/>
      <c r="E157" s="164"/>
      <c r="F157" s="165"/>
      <c r="G157" s="166"/>
      <c r="H157" s="166"/>
    </row>
    <row r="158" spans="1:8" x14ac:dyDescent="0.2">
      <c r="A158" s="164"/>
      <c r="B158" s="164"/>
      <c r="C158" s="164"/>
      <c r="D158" s="181" t="s">
        <v>352</v>
      </c>
      <c r="E158" s="164"/>
      <c r="F158" s="165"/>
      <c r="G158" s="166"/>
      <c r="H158" s="182"/>
    </row>
    <row r="159" spans="1:8" x14ac:dyDescent="0.2">
      <c r="A159" s="164">
        <v>128</v>
      </c>
      <c r="B159" s="164" t="s">
        <v>355</v>
      </c>
      <c r="C159" s="164" t="s">
        <v>353</v>
      </c>
      <c r="D159" s="164" t="s">
        <v>354</v>
      </c>
      <c r="E159" s="164" t="s">
        <v>83</v>
      </c>
      <c r="F159" s="165">
        <v>2.82</v>
      </c>
      <c r="G159" s="166">
        <v>0</v>
      </c>
      <c r="H159" s="166">
        <f>PRODUCT(F159:G159)</f>
        <v>0</v>
      </c>
    </row>
    <row r="160" spans="1:8" x14ac:dyDescent="0.2">
      <c r="A160" s="164">
        <v>130</v>
      </c>
      <c r="B160" s="164" t="s">
        <v>355</v>
      </c>
      <c r="C160" s="164" t="s">
        <v>356</v>
      </c>
      <c r="D160" s="164" t="s">
        <v>357</v>
      </c>
      <c r="E160" s="164" t="s">
        <v>83</v>
      </c>
      <c r="F160" s="165">
        <v>0.6</v>
      </c>
      <c r="G160" s="166">
        <v>0</v>
      </c>
      <c r="H160" s="166">
        <f>PRODUCT(F160:G160)</f>
        <v>0</v>
      </c>
    </row>
    <row r="161" spans="1:8" x14ac:dyDescent="0.2">
      <c r="A161" s="164">
        <v>131</v>
      </c>
      <c r="B161" s="164" t="s">
        <v>355</v>
      </c>
      <c r="C161" s="164" t="s">
        <v>358</v>
      </c>
      <c r="D161" s="164" t="s">
        <v>359</v>
      </c>
      <c r="E161" s="164" t="s">
        <v>113</v>
      </c>
      <c r="F161" s="165">
        <v>1.7999999999999999E-2</v>
      </c>
      <c r="G161" s="166">
        <v>0</v>
      </c>
      <c r="H161" s="166">
        <f>PRODUCT(F161:G161)</f>
        <v>0</v>
      </c>
    </row>
    <row r="162" spans="1:8" x14ac:dyDescent="0.2">
      <c r="A162" s="164">
        <v>129</v>
      </c>
      <c r="B162" s="164" t="s">
        <v>355</v>
      </c>
      <c r="C162" s="164" t="s">
        <v>360</v>
      </c>
      <c r="D162" s="164" t="s">
        <v>361</v>
      </c>
      <c r="E162" s="164" t="s">
        <v>177</v>
      </c>
      <c r="F162" s="165">
        <v>1</v>
      </c>
      <c r="G162" s="166">
        <v>0</v>
      </c>
      <c r="H162" s="166">
        <f>PRODUCT(F162:G162)</f>
        <v>0</v>
      </c>
    </row>
    <row r="163" spans="1:8" x14ac:dyDescent="0.2">
      <c r="A163" s="164"/>
      <c r="B163" s="164"/>
      <c r="C163" s="164"/>
      <c r="D163" s="181" t="s">
        <v>362</v>
      </c>
      <c r="E163" s="164"/>
      <c r="F163" s="165"/>
      <c r="G163" s="166"/>
      <c r="H163" s="182">
        <f>SUM(H159:H162)</f>
        <v>0</v>
      </c>
    </row>
    <row r="164" spans="1:8" x14ac:dyDescent="0.2">
      <c r="A164" s="164"/>
      <c r="B164" s="164"/>
      <c r="C164" s="164"/>
      <c r="D164" s="164"/>
      <c r="E164" s="164"/>
      <c r="F164" s="165"/>
      <c r="G164" s="166"/>
      <c r="H164" s="166"/>
    </row>
    <row r="165" spans="1:8" x14ac:dyDescent="0.2">
      <c r="A165" s="164"/>
      <c r="B165" s="164"/>
      <c r="C165" s="164"/>
      <c r="D165" s="181" t="s">
        <v>363</v>
      </c>
      <c r="E165" s="164"/>
      <c r="F165" s="165"/>
      <c r="G165" s="166"/>
      <c r="H165" s="182"/>
    </row>
    <row r="166" spans="1:8" x14ac:dyDescent="0.2">
      <c r="A166" s="164">
        <v>137</v>
      </c>
      <c r="B166" s="164" t="s">
        <v>366</v>
      </c>
      <c r="C166" s="164" t="s">
        <v>364</v>
      </c>
      <c r="D166" s="164" t="s">
        <v>365</v>
      </c>
      <c r="E166" s="164" t="s">
        <v>242</v>
      </c>
      <c r="F166" s="165">
        <v>103.5</v>
      </c>
      <c r="G166" s="166">
        <v>0</v>
      </c>
      <c r="H166" s="166">
        <f t="shared" ref="H166:H172" si="5">PRODUCT(F166:G166)</f>
        <v>0</v>
      </c>
    </row>
    <row r="167" spans="1:8" x14ac:dyDescent="0.2">
      <c r="A167" s="164">
        <v>138</v>
      </c>
      <c r="B167" s="164" t="s">
        <v>366</v>
      </c>
      <c r="C167" s="164" t="s">
        <v>367</v>
      </c>
      <c r="D167" s="164" t="s">
        <v>368</v>
      </c>
      <c r="E167" s="164" t="s">
        <v>113</v>
      </c>
      <c r="F167" s="165">
        <v>47.869</v>
      </c>
      <c r="G167" s="166">
        <v>0</v>
      </c>
      <c r="H167" s="166">
        <f t="shared" si="5"/>
        <v>0</v>
      </c>
    </row>
    <row r="168" spans="1:8" x14ac:dyDescent="0.2">
      <c r="A168" s="164">
        <v>133</v>
      </c>
      <c r="B168" s="164" t="s">
        <v>366</v>
      </c>
      <c r="C168" s="164" t="s">
        <v>369</v>
      </c>
      <c r="D168" s="164" t="s">
        <v>370</v>
      </c>
      <c r="E168" s="164" t="s">
        <v>242</v>
      </c>
      <c r="F168" s="165">
        <v>103.5</v>
      </c>
      <c r="G168" s="166">
        <v>0</v>
      </c>
      <c r="H168" s="166">
        <f t="shared" si="5"/>
        <v>0</v>
      </c>
    </row>
    <row r="169" spans="1:8" x14ac:dyDescent="0.2">
      <c r="A169" s="164">
        <v>134</v>
      </c>
      <c r="B169" s="164" t="s">
        <v>366</v>
      </c>
      <c r="C169" s="164" t="s">
        <v>371</v>
      </c>
      <c r="D169" s="164" t="s">
        <v>372</v>
      </c>
      <c r="E169" s="164" t="s">
        <v>242</v>
      </c>
      <c r="F169" s="165">
        <v>104.535</v>
      </c>
      <c r="G169" s="166">
        <v>0</v>
      </c>
      <c r="H169" s="166">
        <f t="shared" si="5"/>
        <v>0</v>
      </c>
    </row>
    <row r="170" spans="1:8" x14ac:dyDescent="0.2">
      <c r="A170" s="164">
        <v>132</v>
      </c>
      <c r="B170" s="164" t="s">
        <v>366</v>
      </c>
      <c r="C170" s="164" t="s">
        <v>377</v>
      </c>
      <c r="D170" s="164" t="s">
        <v>378</v>
      </c>
      <c r="E170" s="164" t="s">
        <v>177</v>
      </c>
      <c r="F170" s="165">
        <v>5</v>
      </c>
      <c r="G170" s="166">
        <v>0</v>
      </c>
      <c r="H170" s="166">
        <f t="shared" si="5"/>
        <v>0</v>
      </c>
    </row>
    <row r="171" spans="1:8" x14ac:dyDescent="0.2">
      <c r="A171" s="164">
        <v>135</v>
      </c>
      <c r="B171" s="164" t="s">
        <v>366</v>
      </c>
      <c r="C171" s="164" t="s">
        <v>373</v>
      </c>
      <c r="D171" s="164" t="s">
        <v>374</v>
      </c>
      <c r="E171" s="164" t="s">
        <v>242</v>
      </c>
      <c r="F171" s="165">
        <v>103.5</v>
      </c>
      <c r="G171" s="166">
        <v>0</v>
      </c>
      <c r="H171" s="166">
        <f t="shared" si="5"/>
        <v>0</v>
      </c>
    </row>
    <row r="172" spans="1:8" x14ac:dyDescent="0.2">
      <c r="A172" s="164">
        <v>136</v>
      </c>
      <c r="B172" s="164" t="s">
        <v>366</v>
      </c>
      <c r="C172" s="164" t="s">
        <v>375</v>
      </c>
      <c r="D172" s="164" t="s">
        <v>376</v>
      </c>
      <c r="E172" s="164" t="s">
        <v>132</v>
      </c>
      <c r="F172" s="165">
        <v>51.75</v>
      </c>
      <c r="G172" s="166">
        <v>0</v>
      </c>
      <c r="H172" s="166">
        <f t="shared" si="5"/>
        <v>0</v>
      </c>
    </row>
    <row r="173" spans="1:8" x14ac:dyDescent="0.2">
      <c r="A173" s="164"/>
      <c r="B173" s="164"/>
      <c r="C173" s="164"/>
      <c r="D173" s="181" t="s">
        <v>379</v>
      </c>
      <c r="E173" s="164"/>
      <c r="F173" s="165"/>
      <c r="G173" s="166"/>
      <c r="H173" s="182">
        <f>SUM(H166:H172)</f>
        <v>0</v>
      </c>
    </row>
    <row r="174" spans="1:8" x14ac:dyDescent="0.2">
      <c r="A174" s="164"/>
      <c r="B174" s="164"/>
      <c r="C174" s="164"/>
      <c r="D174" s="164"/>
      <c r="E174" s="164"/>
      <c r="F174" s="165"/>
      <c r="G174" s="166"/>
      <c r="H174" s="166"/>
    </row>
    <row r="175" spans="1:8" x14ac:dyDescent="0.2">
      <c r="A175" s="164"/>
      <c r="B175" s="164"/>
      <c r="C175" s="164"/>
      <c r="D175" s="183" t="s">
        <v>380</v>
      </c>
      <c r="E175" s="164"/>
      <c r="F175" s="165"/>
      <c r="G175" s="166"/>
      <c r="H175" s="184">
        <f>SUM(H173,H163,H156,H151,H143,H134,H127,H49,H42,H37)</f>
        <v>0</v>
      </c>
    </row>
    <row r="176" spans="1:8" x14ac:dyDescent="0.2">
      <c r="A176" s="164"/>
      <c r="B176" s="164"/>
      <c r="C176" s="164"/>
      <c r="D176" s="164"/>
      <c r="E176" s="164"/>
      <c r="F176" s="165"/>
      <c r="G176" s="166"/>
      <c r="H176" s="166"/>
    </row>
    <row r="177" spans="1:8" x14ac:dyDescent="0.2">
      <c r="A177" s="164"/>
      <c r="B177" s="164"/>
      <c r="C177" s="164"/>
      <c r="D177" s="181" t="s">
        <v>381</v>
      </c>
      <c r="E177" s="164"/>
      <c r="F177" s="165"/>
      <c r="G177" s="166"/>
      <c r="H177" s="182"/>
    </row>
    <row r="178" spans="1:8" x14ac:dyDescent="0.2">
      <c r="A178" s="164">
        <v>139</v>
      </c>
      <c r="B178" s="164" t="s">
        <v>384</v>
      </c>
      <c r="C178" s="164" t="s">
        <v>382</v>
      </c>
      <c r="D178" s="164" t="s">
        <v>383</v>
      </c>
      <c r="E178" s="164" t="s">
        <v>132</v>
      </c>
      <c r="F178" s="165">
        <v>621.20000000000005</v>
      </c>
      <c r="G178" s="166">
        <v>0</v>
      </c>
      <c r="H178" s="166">
        <f t="shared" ref="H178:H190" si="6">PRODUCT(F178:G178)</f>
        <v>0</v>
      </c>
    </row>
    <row r="179" spans="1:8" x14ac:dyDescent="0.2">
      <c r="A179" s="164">
        <v>140</v>
      </c>
      <c r="B179" s="164" t="s">
        <v>384</v>
      </c>
      <c r="C179" s="164" t="s">
        <v>385</v>
      </c>
      <c r="D179" s="164" t="s">
        <v>386</v>
      </c>
      <c r="E179" s="164" t="s">
        <v>132</v>
      </c>
      <c r="F179" s="165">
        <v>235.756</v>
      </c>
      <c r="G179" s="166">
        <v>0</v>
      </c>
      <c r="H179" s="166">
        <f t="shared" si="6"/>
        <v>0</v>
      </c>
    </row>
    <row r="180" spans="1:8" x14ac:dyDescent="0.2">
      <c r="A180" s="164">
        <v>141</v>
      </c>
      <c r="B180" s="164" t="s">
        <v>384</v>
      </c>
      <c r="C180" s="164" t="s">
        <v>387</v>
      </c>
      <c r="D180" s="164" t="s">
        <v>388</v>
      </c>
      <c r="E180" s="164" t="s">
        <v>350</v>
      </c>
      <c r="F180" s="165">
        <v>183.179</v>
      </c>
      <c r="G180" s="166">
        <v>0</v>
      </c>
      <c r="H180" s="166">
        <f t="shared" si="6"/>
        <v>0</v>
      </c>
    </row>
    <row r="181" spans="1:8" x14ac:dyDescent="0.2">
      <c r="A181" s="164">
        <v>142</v>
      </c>
      <c r="B181" s="164" t="s">
        <v>384</v>
      </c>
      <c r="C181" s="164" t="s">
        <v>389</v>
      </c>
      <c r="D181" s="164" t="s">
        <v>390</v>
      </c>
      <c r="E181" s="164" t="s">
        <v>132</v>
      </c>
      <c r="F181" s="165">
        <v>621.20000000000005</v>
      </c>
      <c r="G181" s="166">
        <v>0</v>
      </c>
      <c r="H181" s="166">
        <f t="shared" si="6"/>
        <v>0</v>
      </c>
    </row>
    <row r="182" spans="1:8" x14ac:dyDescent="0.2">
      <c r="A182" s="164">
        <v>143</v>
      </c>
      <c r="B182" s="164" t="s">
        <v>384</v>
      </c>
      <c r="C182" s="164" t="s">
        <v>391</v>
      </c>
      <c r="D182" s="164" t="s">
        <v>392</v>
      </c>
      <c r="E182" s="164" t="s">
        <v>132</v>
      </c>
      <c r="F182" s="165">
        <v>235.756</v>
      </c>
      <c r="G182" s="166">
        <v>0</v>
      </c>
      <c r="H182" s="166">
        <f t="shared" si="6"/>
        <v>0</v>
      </c>
    </row>
    <row r="183" spans="1:8" x14ac:dyDescent="0.2">
      <c r="A183" s="164">
        <v>144</v>
      </c>
      <c r="B183" s="164" t="s">
        <v>384</v>
      </c>
      <c r="C183" s="164" t="s">
        <v>393</v>
      </c>
      <c r="D183" s="164" t="s">
        <v>394</v>
      </c>
      <c r="E183" s="164" t="s">
        <v>132</v>
      </c>
      <c r="F183" s="165">
        <v>997.28700000000003</v>
      </c>
      <c r="G183" s="166">
        <v>0</v>
      </c>
      <c r="H183" s="166">
        <f t="shared" si="6"/>
        <v>0</v>
      </c>
    </row>
    <row r="184" spans="1:8" x14ac:dyDescent="0.2">
      <c r="A184" s="164">
        <v>146</v>
      </c>
      <c r="B184" s="164" t="s">
        <v>384</v>
      </c>
      <c r="C184" s="164" t="s">
        <v>395</v>
      </c>
      <c r="D184" s="164" t="s">
        <v>396</v>
      </c>
      <c r="E184" s="164" t="s">
        <v>132</v>
      </c>
      <c r="F184" s="165">
        <v>170.1</v>
      </c>
      <c r="G184" s="166">
        <v>0</v>
      </c>
      <c r="H184" s="166">
        <f t="shared" si="6"/>
        <v>0</v>
      </c>
    </row>
    <row r="185" spans="1:8" x14ac:dyDescent="0.2">
      <c r="A185" s="164">
        <v>147</v>
      </c>
      <c r="B185" s="164" t="s">
        <v>384</v>
      </c>
      <c r="C185" s="164" t="s">
        <v>397</v>
      </c>
      <c r="D185" s="164" t="s">
        <v>398</v>
      </c>
      <c r="E185" s="164" t="s">
        <v>132</v>
      </c>
      <c r="F185" s="165">
        <v>170.1</v>
      </c>
      <c r="G185" s="166">
        <v>0</v>
      </c>
      <c r="H185" s="166">
        <f t="shared" si="6"/>
        <v>0</v>
      </c>
    </row>
    <row r="186" spans="1:8" x14ac:dyDescent="0.2">
      <c r="A186" s="164">
        <v>148</v>
      </c>
      <c r="B186" s="164" t="s">
        <v>384</v>
      </c>
      <c r="C186" s="164" t="s">
        <v>399</v>
      </c>
      <c r="D186" s="164" t="s">
        <v>400</v>
      </c>
      <c r="E186" s="164" t="s">
        <v>132</v>
      </c>
      <c r="F186" s="165">
        <v>391.23</v>
      </c>
      <c r="G186" s="166">
        <v>0</v>
      </c>
      <c r="H186" s="166">
        <f t="shared" si="6"/>
        <v>0</v>
      </c>
    </row>
    <row r="187" spans="1:8" x14ac:dyDescent="0.2">
      <c r="A187" s="164">
        <v>149</v>
      </c>
      <c r="B187" s="164" t="s">
        <v>384</v>
      </c>
      <c r="C187" s="164" t="s">
        <v>401</v>
      </c>
      <c r="D187" s="164" t="s">
        <v>402</v>
      </c>
      <c r="E187" s="164" t="s">
        <v>177</v>
      </c>
      <c r="F187" s="165">
        <v>2</v>
      </c>
      <c r="G187" s="166">
        <v>0</v>
      </c>
      <c r="H187" s="166">
        <f t="shared" si="6"/>
        <v>0</v>
      </c>
    </row>
    <row r="188" spans="1:8" x14ac:dyDescent="0.2">
      <c r="A188" s="164">
        <v>145</v>
      </c>
      <c r="B188" s="164" t="s">
        <v>384</v>
      </c>
      <c r="C188" s="164" t="s">
        <v>403</v>
      </c>
      <c r="D188" s="164" t="s">
        <v>404</v>
      </c>
      <c r="E188" s="164" t="s">
        <v>132</v>
      </c>
      <c r="F188" s="165">
        <v>88.3</v>
      </c>
      <c r="G188" s="166">
        <v>0</v>
      </c>
      <c r="H188" s="166">
        <f t="shared" si="6"/>
        <v>0</v>
      </c>
    </row>
    <row r="189" spans="1:8" x14ac:dyDescent="0.2">
      <c r="A189" s="164">
        <v>150</v>
      </c>
      <c r="B189" s="164" t="s">
        <v>384</v>
      </c>
      <c r="C189" s="164" t="s">
        <v>405</v>
      </c>
      <c r="D189" s="164" t="s">
        <v>406</v>
      </c>
      <c r="E189" s="164" t="s">
        <v>242</v>
      </c>
      <c r="F189" s="165">
        <v>56</v>
      </c>
      <c r="G189" s="166">
        <v>0</v>
      </c>
      <c r="H189" s="166">
        <f t="shared" si="6"/>
        <v>0</v>
      </c>
    </row>
    <row r="190" spans="1:8" x14ac:dyDescent="0.2">
      <c r="A190" s="164">
        <v>151</v>
      </c>
      <c r="B190" s="164" t="s">
        <v>384</v>
      </c>
      <c r="C190" s="164" t="s">
        <v>407</v>
      </c>
      <c r="D190" s="164" t="s">
        <v>408</v>
      </c>
      <c r="E190" s="164" t="s">
        <v>113</v>
      </c>
      <c r="F190" s="165">
        <v>5.8250000000000002</v>
      </c>
      <c r="G190" s="166">
        <v>0</v>
      </c>
      <c r="H190" s="166">
        <f t="shared" si="6"/>
        <v>0</v>
      </c>
    </row>
    <row r="191" spans="1:8" x14ac:dyDescent="0.2">
      <c r="A191" s="164"/>
      <c r="B191" s="164"/>
      <c r="C191" s="164"/>
      <c r="D191" s="181" t="s">
        <v>409</v>
      </c>
      <c r="E191" s="164"/>
      <c r="F191" s="165"/>
      <c r="G191" s="166"/>
      <c r="H191" s="182">
        <f>SUM(H178:H190)</f>
        <v>0</v>
      </c>
    </row>
    <row r="192" spans="1:8" x14ac:dyDescent="0.2">
      <c r="A192" s="164"/>
      <c r="B192" s="164"/>
      <c r="C192" s="164"/>
      <c r="D192" s="164"/>
      <c r="E192" s="164"/>
      <c r="F192" s="165"/>
      <c r="G192" s="166"/>
      <c r="H192" s="166"/>
    </row>
    <row r="193" spans="1:8" x14ac:dyDescent="0.2">
      <c r="A193" s="164"/>
      <c r="B193" s="164"/>
      <c r="C193" s="164"/>
      <c r="D193" s="181" t="s">
        <v>410</v>
      </c>
      <c r="E193" s="164"/>
      <c r="F193" s="165"/>
      <c r="G193" s="166"/>
      <c r="H193" s="182"/>
    </row>
    <row r="194" spans="1:8" x14ac:dyDescent="0.2">
      <c r="A194" s="164">
        <v>152</v>
      </c>
      <c r="B194" s="164" t="s">
        <v>413</v>
      </c>
      <c r="C194" s="164" t="s">
        <v>411</v>
      </c>
      <c r="D194" s="164" t="s">
        <v>412</v>
      </c>
      <c r="E194" s="164" t="s">
        <v>132</v>
      </c>
      <c r="F194" s="165">
        <v>212.48</v>
      </c>
      <c r="G194" s="166">
        <v>0</v>
      </c>
      <c r="H194" s="166">
        <f t="shared" ref="H194:H203" si="7">PRODUCT(F194:G194)</f>
        <v>0</v>
      </c>
    </row>
    <row r="195" spans="1:8" x14ac:dyDescent="0.2">
      <c r="A195" s="164">
        <v>153</v>
      </c>
      <c r="B195" s="164" t="s">
        <v>413</v>
      </c>
      <c r="C195" s="164" t="s">
        <v>414</v>
      </c>
      <c r="D195" s="164" t="s">
        <v>415</v>
      </c>
      <c r="E195" s="164" t="s">
        <v>132</v>
      </c>
      <c r="F195" s="165">
        <v>244.352</v>
      </c>
      <c r="G195" s="166">
        <v>0</v>
      </c>
      <c r="H195" s="166">
        <f t="shared" si="7"/>
        <v>0</v>
      </c>
    </row>
    <row r="196" spans="1:8" x14ac:dyDescent="0.2">
      <c r="A196" s="164">
        <v>154</v>
      </c>
      <c r="B196" s="164" t="s">
        <v>413</v>
      </c>
      <c r="C196" s="164" t="s">
        <v>416</v>
      </c>
      <c r="D196" s="164" t="s">
        <v>417</v>
      </c>
      <c r="E196" s="164" t="s">
        <v>132</v>
      </c>
      <c r="F196" s="165">
        <v>212.48</v>
      </c>
      <c r="G196" s="166">
        <v>0</v>
      </c>
      <c r="H196" s="166">
        <f t="shared" si="7"/>
        <v>0</v>
      </c>
    </row>
    <row r="197" spans="1:8" x14ac:dyDescent="0.2">
      <c r="A197" s="164">
        <v>155</v>
      </c>
      <c r="B197" s="164" t="s">
        <v>413</v>
      </c>
      <c r="C197" s="164" t="s">
        <v>418</v>
      </c>
      <c r="D197" s="164" t="s">
        <v>419</v>
      </c>
      <c r="E197" s="164" t="s">
        <v>132</v>
      </c>
      <c r="F197" s="165">
        <v>220</v>
      </c>
      <c r="G197" s="166">
        <v>0</v>
      </c>
      <c r="H197" s="166">
        <f t="shared" si="7"/>
        <v>0</v>
      </c>
    </row>
    <row r="198" spans="1:8" x14ac:dyDescent="0.2">
      <c r="A198" s="164">
        <v>156</v>
      </c>
      <c r="B198" s="164" t="s">
        <v>413</v>
      </c>
      <c r="C198" s="164" t="s">
        <v>420</v>
      </c>
      <c r="D198" s="164" t="s">
        <v>421</v>
      </c>
      <c r="E198" s="164" t="s">
        <v>242</v>
      </c>
      <c r="F198" s="165">
        <v>16.600000000000001</v>
      </c>
      <c r="G198" s="166">
        <v>0</v>
      </c>
      <c r="H198" s="166">
        <f t="shared" si="7"/>
        <v>0</v>
      </c>
    </row>
    <row r="199" spans="1:8" x14ac:dyDescent="0.2">
      <c r="A199" s="164">
        <v>157</v>
      </c>
      <c r="B199" s="164" t="s">
        <v>413</v>
      </c>
      <c r="C199" s="164" t="s">
        <v>422</v>
      </c>
      <c r="D199" s="164" t="s">
        <v>423</v>
      </c>
      <c r="E199" s="164" t="s">
        <v>242</v>
      </c>
      <c r="F199" s="165">
        <v>33.200000000000003</v>
      </c>
      <c r="G199" s="166">
        <v>0</v>
      </c>
      <c r="H199" s="166">
        <f t="shared" si="7"/>
        <v>0</v>
      </c>
    </row>
    <row r="200" spans="1:8" x14ac:dyDescent="0.2">
      <c r="A200" s="164">
        <v>158</v>
      </c>
      <c r="B200" s="164" t="s">
        <v>413</v>
      </c>
      <c r="C200" s="164" t="s">
        <v>424</v>
      </c>
      <c r="D200" s="164" t="s">
        <v>425</v>
      </c>
      <c r="E200" s="164" t="s">
        <v>242</v>
      </c>
      <c r="F200" s="165">
        <v>25.6</v>
      </c>
      <c r="G200" s="166">
        <v>0</v>
      </c>
      <c r="H200" s="166">
        <f t="shared" si="7"/>
        <v>0</v>
      </c>
    </row>
    <row r="201" spans="1:8" x14ac:dyDescent="0.2">
      <c r="A201" s="164">
        <v>159</v>
      </c>
      <c r="B201" s="164" t="s">
        <v>413</v>
      </c>
      <c r="C201" s="164" t="s">
        <v>426</v>
      </c>
      <c r="D201" s="164" t="s">
        <v>427</v>
      </c>
      <c r="E201" s="164" t="s">
        <v>177</v>
      </c>
      <c r="F201" s="165">
        <v>20</v>
      </c>
      <c r="G201" s="166">
        <v>0</v>
      </c>
      <c r="H201" s="166">
        <f t="shared" si="7"/>
        <v>0</v>
      </c>
    </row>
    <row r="202" spans="1:8" x14ac:dyDescent="0.2">
      <c r="A202" s="164">
        <v>160</v>
      </c>
      <c r="B202" s="164" t="s">
        <v>413</v>
      </c>
      <c r="C202" s="164" t="s">
        <v>428</v>
      </c>
      <c r="D202" s="164" t="s">
        <v>429</v>
      </c>
      <c r="E202" s="164" t="s">
        <v>177</v>
      </c>
      <c r="F202" s="165">
        <v>20</v>
      </c>
      <c r="G202" s="166">
        <v>0</v>
      </c>
      <c r="H202" s="166">
        <f t="shared" si="7"/>
        <v>0</v>
      </c>
    </row>
    <row r="203" spans="1:8" x14ac:dyDescent="0.2">
      <c r="A203" s="164">
        <v>161</v>
      </c>
      <c r="B203" s="164" t="s">
        <v>413</v>
      </c>
      <c r="C203" s="164" t="s">
        <v>430</v>
      </c>
      <c r="D203" s="164" t="s">
        <v>431</v>
      </c>
      <c r="E203" s="164" t="s">
        <v>113</v>
      </c>
      <c r="F203" s="165">
        <v>3.5070000000000001</v>
      </c>
      <c r="G203" s="166">
        <v>0</v>
      </c>
      <c r="H203" s="166">
        <f t="shared" si="7"/>
        <v>0</v>
      </c>
    </row>
    <row r="204" spans="1:8" x14ac:dyDescent="0.2">
      <c r="A204" s="164"/>
      <c r="B204" s="164"/>
      <c r="C204" s="164"/>
      <c r="D204" s="181" t="s">
        <v>432</v>
      </c>
      <c r="E204" s="164"/>
      <c r="F204" s="165"/>
      <c r="G204" s="166"/>
      <c r="H204" s="182">
        <f>SUM(H194:H203)</f>
        <v>0</v>
      </c>
    </row>
    <row r="205" spans="1:8" x14ac:dyDescent="0.2">
      <c r="A205" s="164"/>
      <c r="B205" s="164"/>
      <c r="C205" s="164"/>
      <c r="D205" s="164"/>
      <c r="E205" s="164"/>
      <c r="F205" s="165"/>
      <c r="G205" s="166"/>
      <c r="H205" s="166"/>
    </row>
    <row r="206" spans="1:8" x14ac:dyDescent="0.2">
      <c r="A206" s="164"/>
      <c r="B206" s="164"/>
      <c r="C206" s="164"/>
      <c r="D206" s="181" t="s">
        <v>433</v>
      </c>
      <c r="E206" s="164"/>
      <c r="F206" s="165"/>
      <c r="G206" s="166"/>
      <c r="H206" s="182"/>
    </row>
    <row r="207" spans="1:8" x14ac:dyDescent="0.2">
      <c r="A207" s="164">
        <v>162</v>
      </c>
      <c r="B207" s="164" t="s">
        <v>436</v>
      </c>
      <c r="C207" s="164" t="s">
        <v>434</v>
      </c>
      <c r="D207" s="164" t="s">
        <v>435</v>
      </c>
      <c r="E207" s="164" t="s">
        <v>132</v>
      </c>
      <c r="F207" s="165">
        <v>117.878</v>
      </c>
      <c r="G207" s="166">
        <v>0</v>
      </c>
      <c r="H207" s="166">
        <f>PRODUCT(F207:G207)</f>
        <v>0</v>
      </c>
    </row>
    <row r="208" spans="1:8" x14ac:dyDescent="0.2">
      <c r="A208" s="164">
        <v>163</v>
      </c>
      <c r="B208" s="164" t="s">
        <v>436</v>
      </c>
      <c r="C208" s="164" t="s">
        <v>437</v>
      </c>
      <c r="D208" s="164" t="s">
        <v>438</v>
      </c>
      <c r="E208" s="164" t="s">
        <v>132</v>
      </c>
      <c r="F208" s="165">
        <v>120.236</v>
      </c>
      <c r="G208" s="166">
        <v>0</v>
      </c>
      <c r="H208" s="166">
        <f>PRODUCT(F208:G208)</f>
        <v>0</v>
      </c>
    </row>
    <row r="209" spans="1:8" x14ac:dyDescent="0.2">
      <c r="A209" s="164">
        <v>164</v>
      </c>
      <c r="B209" s="164" t="s">
        <v>436</v>
      </c>
      <c r="C209" s="164" t="s">
        <v>439</v>
      </c>
      <c r="D209" s="164" t="s">
        <v>440</v>
      </c>
      <c r="E209" s="164" t="s">
        <v>113</v>
      </c>
      <c r="F209" s="165">
        <v>0.53400000000000003</v>
      </c>
      <c r="G209" s="166">
        <v>0</v>
      </c>
      <c r="H209" s="166">
        <f>PRODUCT(F209:G209)</f>
        <v>0</v>
      </c>
    </row>
    <row r="210" spans="1:8" x14ac:dyDescent="0.2">
      <c r="A210" s="164"/>
      <c r="B210" s="164"/>
      <c r="C210" s="164"/>
      <c r="D210" s="181" t="s">
        <v>441</v>
      </c>
      <c r="E210" s="164"/>
      <c r="F210" s="165"/>
      <c r="G210" s="166"/>
      <c r="H210" s="182">
        <f>SUM(H207:H209)</f>
        <v>0</v>
      </c>
    </row>
    <row r="211" spans="1:8" x14ac:dyDescent="0.2">
      <c r="A211" s="164"/>
      <c r="B211" s="164"/>
      <c r="C211" s="164"/>
      <c r="D211" s="164"/>
      <c r="E211" s="164"/>
      <c r="F211" s="165"/>
      <c r="G211" s="166"/>
      <c r="H211" s="166"/>
    </row>
    <row r="212" spans="1:8" x14ac:dyDescent="0.2">
      <c r="A212" s="164"/>
      <c r="B212" s="164"/>
      <c r="C212" s="164"/>
      <c r="D212" s="181" t="s">
        <v>442</v>
      </c>
      <c r="E212" s="164"/>
      <c r="F212" s="165"/>
      <c r="G212" s="166"/>
      <c r="H212" s="182"/>
    </row>
    <row r="213" spans="1:8" x14ac:dyDescent="0.2">
      <c r="A213" s="164">
        <v>165</v>
      </c>
      <c r="B213" s="164" t="s">
        <v>445</v>
      </c>
      <c r="C213" s="164" t="s">
        <v>443</v>
      </c>
      <c r="D213" s="164" t="s">
        <v>444</v>
      </c>
      <c r="E213" s="164" t="s">
        <v>242</v>
      </c>
      <c r="F213" s="165">
        <v>10</v>
      </c>
      <c r="G213" s="166">
        <v>0</v>
      </c>
      <c r="H213" s="166">
        <f t="shared" ref="H213:H223" si="8">PRODUCT(F213:G213)</f>
        <v>0</v>
      </c>
    </row>
    <row r="214" spans="1:8" x14ac:dyDescent="0.2">
      <c r="A214" s="164">
        <v>166</v>
      </c>
      <c r="B214" s="164" t="s">
        <v>445</v>
      </c>
      <c r="C214" s="164" t="s">
        <v>446</v>
      </c>
      <c r="D214" s="164" t="s">
        <v>447</v>
      </c>
      <c r="E214" s="164" t="s">
        <v>242</v>
      </c>
      <c r="F214" s="165">
        <v>2</v>
      </c>
      <c r="G214" s="166">
        <v>0</v>
      </c>
      <c r="H214" s="166">
        <f t="shared" si="8"/>
        <v>0</v>
      </c>
    </row>
    <row r="215" spans="1:8" x14ac:dyDescent="0.2">
      <c r="A215" s="164">
        <v>167</v>
      </c>
      <c r="B215" s="164" t="s">
        <v>445</v>
      </c>
      <c r="C215" s="164" t="s">
        <v>448</v>
      </c>
      <c r="D215" s="164" t="s">
        <v>449</v>
      </c>
      <c r="E215" s="164" t="s">
        <v>242</v>
      </c>
      <c r="F215" s="165">
        <v>10</v>
      </c>
      <c r="G215" s="166">
        <v>0</v>
      </c>
      <c r="H215" s="166">
        <f t="shared" si="8"/>
        <v>0</v>
      </c>
    </row>
    <row r="216" spans="1:8" x14ac:dyDescent="0.2">
      <c r="A216" s="164">
        <v>168</v>
      </c>
      <c r="B216" s="164" t="s">
        <v>445</v>
      </c>
      <c r="C216" s="164" t="s">
        <v>450</v>
      </c>
      <c r="D216" s="164" t="s">
        <v>451</v>
      </c>
      <c r="E216" s="164" t="s">
        <v>242</v>
      </c>
      <c r="F216" s="165">
        <v>20</v>
      </c>
      <c r="G216" s="166">
        <v>0</v>
      </c>
      <c r="H216" s="166">
        <f t="shared" si="8"/>
        <v>0</v>
      </c>
    </row>
    <row r="217" spans="1:8" x14ac:dyDescent="0.2">
      <c r="A217" s="164">
        <v>169</v>
      </c>
      <c r="B217" s="164" t="s">
        <v>445</v>
      </c>
      <c r="C217" s="164" t="s">
        <v>452</v>
      </c>
      <c r="D217" s="164" t="s">
        <v>453</v>
      </c>
      <c r="E217" s="164" t="s">
        <v>242</v>
      </c>
      <c r="F217" s="165">
        <v>11</v>
      </c>
      <c r="G217" s="166">
        <v>0</v>
      </c>
      <c r="H217" s="166">
        <f t="shared" si="8"/>
        <v>0</v>
      </c>
    </row>
    <row r="218" spans="1:8" x14ac:dyDescent="0.2">
      <c r="A218" s="164">
        <v>170</v>
      </c>
      <c r="B218" s="164" t="s">
        <v>445</v>
      </c>
      <c r="C218" s="164" t="s">
        <v>454</v>
      </c>
      <c r="D218" s="164" t="s">
        <v>455</v>
      </c>
      <c r="E218" s="164" t="s">
        <v>177</v>
      </c>
      <c r="F218" s="165">
        <v>4</v>
      </c>
      <c r="G218" s="166">
        <v>0</v>
      </c>
      <c r="H218" s="166">
        <f t="shared" si="8"/>
        <v>0</v>
      </c>
    </row>
    <row r="219" spans="1:8" x14ac:dyDescent="0.2">
      <c r="A219" s="164">
        <v>171</v>
      </c>
      <c r="B219" s="164" t="s">
        <v>445</v>
      </c>
      <c r="C219" s="164" t="s">
        <v>456</v>
      </c>
      <c r="D219" s="164" t="s">
        <v>457</v>
      </c>
      <c r="E219" s="164" t="s">
        <v>177</v>
      </c>
      <c r="F219" s="165">
        <v>4</v>
      </c>
      <c r="G219" s="166">
        <v>0</v>
      </c>
      <c r="H219" s="166">
        <f t="shared" si="8"/>
        <v>0</v>
      </c>
    </row>
    <row r="220" spans="1:8" x14ac:dyDescent="0.2">
      <c r="A220" s="164">
        <v>172</v>
      </c>
      <c r="B220" s="164" t="s">
        <v>445</v>
      </c>
      <c r="C220" s="164" t="s">
        <v>458</v>
      </c>
      <c r="D220" s="164" t="s">
        <v>459</v>
      </c>
      <c r="E220" s="164" t="s">
        <v>242</v>
      </c>
      <c r="F220" s="165">
        <v>42</v>
      </c>
      <c r="G220" s="166">
        <v>0</v>
      </c>
      <c r="H220" s="166">
        <f t="shared" si="8"/>
        <v>0</v>
      </c>
    </row>
    <row r="221" spans="1:8" x14ac:dyDescent="0.2">
      <c r="A221" s="164">
        <v>173</v>
      </c>
      <c r="B221" s="164" t="s">
        <v>445</v>
      </c>
      <c r="C221" s="164" t="s">
        <v>460</v>
      </c>
      <c r="D221" s="164" t="s">
        <v>461</v>
      </c>
      <c r="E221" s="164" t="s">
        <v>242</v>
      </c>
      <c r="F221" s="165">
        <v>11</v>
      </c>
      <c r="G221" s="166">
        <v>0</v>
      </c>
      <c r="H221" s="166">
        <f t="shared" si="8"/>
        <v>0</v>
      </c>
    </row>
    <row r="222" spans="1:8" x14ac:dyDescent="0.2">
      <c r="A222" s="164">
        <v>174</v>
      </c>
      <c r="B222" s="164" t="s">
        <v>445</v>
      </c>
      <c r="C222" s="164" t="s">
        <v>462</v>
      </c>
      <c r="D222" s="164" t="s">
        <v>463</v>
      </c>
      <c r="E222" s="164" t="s">
        <v>177</v>
      </c>
      <c r="F222" s="165">
        <v>2</v>
      </c>
      <c r="G222" s="166">
        <v>0</v>
      </c>
      <c r="H222" s="166">
        <f t="shared" si="8"/>
        <v>0</v>
      </c>
    </row>
    <row r="223" spans="1:8" x14ac:dyDescent="0.2">
      <c r="A223" s="164">
        <v>175</v>
      </c>
      <c r="B223" s="164" t="s">
        <v>445</v>
      </c>
      <c r="C223" s="164" t="s">
        <v>464</v>
      </c>
      <c r="D223" s="164" t="s">
        <v>465</v>
      </c>
      <c r="E223" s="164" t="s">
        <v>113</v>
      </c>
      <c r="F223" s="165">
        <v>0.152</v>
      </c>
      <c r="G223" s="166">
        <v>0</v>
      </c>
      <c r="H223" s="166">
        <f t="shared" si="8"/>
        <v>0</v>
      </c>
    </row>
    <row r="224" spans="1:8" x14ac:dyDescent="0.2">
      <c r="A224" s="164"/>
      <c r="B224" s="164"/>
      <c r="C224" s="164"/>
      <c r="D224" s="181" t="s">
        <v>466</v>
      </c>
      <c r="E224" s="164"/>
      <c r="F224" s="165"/>
      <c r="G224" s="166"/>
      <c r="H224" s="182">
        <f>SUM(H213:H223)</f>
        <v>0</v>
      </c>
    </row>
    <row r="225" spans="1:8" x14ac:dyDescent="0.2">
      <c r="A225" s="164"/>
      <c r="B225" s="164"/>
      <c r="C225" s="164"/>
      <c r="D225" s="164"/>
      <c r="E225" s="164"/>
      <c r="F225" s="165"/>
      <c r="G225" s="166"/>
      <c r="H225" s="166"/>
    </row>
    <row r="226" spans="1:8" x14ac:dyDescent="0.2">
      <c r="A226" s="164"/>
      <c r="B226" s="164"/>
      <c r="C226" s="164"/>
      <c r="D226" s="181" t="s">
        <v>467</v>
      </c>
      <c r="E226" s="164"/>
      <c r="F226" s="165"/>
      <c r="G226" s="166"/>
      <c r="H226" s="182"/>
    </row>
    <row r="227" spans="1:8" x14ac:dyDescent="0.2">
      <c r="A227" s="164">
        <v>176</v>
      </c>
      <c r="B227" s="164" t="s">
        <v>470</v>
      </c>
      <c r="C227" s="164" t="s">
        <v>468</v>
      </c>
      <c r="D227" s="164" t="s">
        <v>469</v>
      </c>
      <c r="E227" s="164" t="s">
        <v>177</v>
      </c>
      <c r="F227" s="165">
        <v>22</v>
      </c>
      <c r="G227" s="166">
        <v>0</v>
      </c>
      <c r="H227" s="166">
        <f t="shared" ref="H227:H243" si="9">PRODUCT(F227:G227)</f>
        <v>0</v>
      </c>
    </row>
    <row r="228" spans="1:8" x14ac:dyDescent="0.2">
      <c r="A228" s="164">
        <v>177</v>
      </c>
      <c r="B228" s="164" t="s">
        <v>470</v>
      </c>
      <c r="C228" s="164" t="s">
        <v>471</v>
      </c>
      <c r="D228" s="164" t="s">
        <v>472</v>
      </c>
      <c r="E228" s="164" t="s">
        <v>350</v>
      </c>
      <c r="F228" s="165">
        <v>22</v>
      </c>
      <c r="G228" s="166">
        <v>0</v>
      </c>
      <c r="H228" s="166">
        <f t="shared" si="9"/>
        <v>0</v>
      </c>
    </row>
    <row r="229" spans="1:8" x14ac:dyDescent="0.2">
      <c r="A229" s="164">
        <v>178</v>
      </c>
      <c r="B229" s="164" t="s">
        <v>470</v>
      </c>
      <c r="C229" s="164" t="s">
        <v>473</v>
      </c>
      <c r="D229" s="164" t="s">
        <v>474</v>
      </c>
      <c r="E229" s="164" t="s">
        <v>177</v>
      </c>
      <c r="F229" s="165">
        <v>32</v>
      </c>
      <c r="G229" s="166">
        <v>0</v>
      </c>
      <c r="H229" s="166">
        <f t="shared" si="9"/>
        <v>0</v>
      </c>
    </row>
    <row r="230" spans="1:8" x14ac:dyDescent="0.2">
      <c r="A230" s="164">
        <v>179</v>
      </c>
      <c r="B230" s="164" t="s">
        <v>470</v>
      </c>
      <c r="C230" s="164" t="s">
        <v>475</v>
      </c>
      <c r="D230" s="164" t="s">
        <v>476</v>
      </c>
      <c r="E230" s="164" t="s">
        <v>177</v>
      </c>
      <c r="F230" s="165">
        <v>32</v>
      </c>
      <c r="G230" s="166">
        <v>0</v>
      </c>
      <c r="H230" s="166">
        <f t="shared" si="9"/>
        <v>0</v>
      </c>
    </row>
    <row r="231" spans="1:8" x14ac:dyDescent="0.2">
      <c r="A231" s="164">
        <v>180</v>
      </c>
      <c r="B231" s="164" t="s">
        <v>470</v>
      </c>
      <c r="C231" s="164" t="s">
        <v>477</v>
      </c>
      <c r="D231" s="164" t="s">
        <v>478</v>
      </c>
      <c r="E231" s="164" t="s">
        <v>242</v>
      </c>
      <c r="F231" s="165">
        <v>433.2</v>
      </c>
      <c r="G231" s="166">
        <v>0</v>
      </c>
      <c r="H231" s="166">
        <f t="shared" si="9"/>
        <v>0</v>
      </c>
    </row>
    <row r="232" spans="1:8" x14ac:dyDescent="0.2">
      <c r="A232" s="164">
        <v>181</v>
      </c>
      <c r="B232" s="164" t="s">
        <v>470</v>
      </c>
      <c r="C232" s="164" t="s">
        <v>479</v>
      </c>
      <c r="D232" s="164" t="s">
        <v>480</v>
      </c>
      <c r="E232" s="164" t="s">
        <v>242</v>
      </c>
      <c r="F232" s="165">
        <v>204.8</v>
      </c>
      <c r="G232" s="166">
        <v>0</v>
      </c>
      <c r="H232" s="166">
        <f t="shared" si="9"/>
        <v>0</v>
      </c>
    </row>
    <row r="233" spans="1:8" x14ac:dyDescent="0.2">
      <c r="A233" s="164">
        <v>182</v>
      </c>
      <c r="B233" s="164" t="s">
        <v>470</v>
      </c>
      <c r="C233" s="164" t="s">
        <v>481</v>
      </c>
      <c r="D233" s="164" t="s">
        <v>482</v>
      </c>
      <c r="E233" s="164" t="s">
        <v>83</v>
      </c>
      <c r="F233" s="165">
        <v>12.128</v>
      </c>
      <c r="G233" s="166">
        <v>0</v>
      </c>
      <c r="H233" s="166">
        <f t="shared" si="9"/>
        <v>0</v>
      </c>
    </row>
    <row r="234" spans="1:8" x14ac:dyDescent="0.2">
      <c r="A234" s="164">
        <v>183</v>
      </c>
      <c r="B234" s="164" t="s">
        <v>470</v>
      </c>
      <c r="C234" s="164" t="s">
        <v>483</v>
      </c>
      <c r="D234" s="164" t="s">
        <v>484</v>
      </c>
      <c r="E234" s="164" t="s">
        <v>132</v>
      </c>
      <c r="F234" s="165">
        <v>140.4</v>
      </c>
      <c r="G234" s="166">
        <v>0</v>
      </c>
      <c r="H234" s="166">
        <f t="shared" si="9"/>
        <v>0</v>
      </c>
    </row>
    <row r="235" spans="1:8" x14ac:dyDescent="0.2">
      <c r="A235" s="164">
        <v>184</v>
      </c>
      <c r="B235" s="164" t="s">
        <v>470</v>
      </c>
      <c r="C235" s="164" t="s">
        <v>485</v>
      </c>
      <c r="D235" s="164" t="s">
        <v>486</v>
      </c>
      <c r="E235" s="164" t="s">
        <v>83</v>
      </c>
      <c r="F235" s="165">
        <v>3.8610000000000002</v>
      </c>
      <c r="G235" s="166">
        <v>0</v>
      </c>
      <c r="H235" s="166">
        <f t="shared" si="9"/>
        <v>0</v>
      </c>
    </row>
    <row r="236" spans="1:8" x14ac:dyDescent="0.2">
      <c r="A236" s="164">
        <v>185</v>
      </c>
      <c r="B236" s="164" t="s">
        <v>470</v>
      </c>
      <c r="C236" s="164" t="s">
        <v>487</v>
      </c>
      <c r="D236" s="164" t="s">
        <v>488</v>
      </c>
      <c r="E236" s="164" t="s">
        <v>132</v>
      </c>
      <c r="F236" s="165">
        <v>72.08</v>
      </c>
      <c r="G236" s="166">
        <v>0</v>
      </c>
      <c r="H236" s="166">
        <f t="shared" si="9"/>
        <v>0</v>
      </c>
    </row>
    <row r="237" spans="1:8" x14ac:dyDescent="0.2">
      <c r="A237" s="164">
        <v>186</v>
      </c>
      <c r="B237" s="164" t="s">
        <v>470</v>
      </c>
      <c r="C237" s="164" t="s">
        <v>489</v>
      </c>
      <c r="D237" s="164" t="s">
        <v>490</v>
      </c>
      <c r="E237" s="164" t="s">
        <v>132</v>
      </c>
      <c r="F237" s="165">
        <v>79.287999999999997</v>
      </c>
      <c r="G237" s="166">
        <v>0</v>
      </c>
      <c r="H237" s="166">
        <f t="shared" si="9"/>
        <v>0</v>
      </c>
    </row>
    <row r="238" spans="1:8" x14ac:dyDescent="0.2">
      <c r="A238" s="164">
        <v>187</v>
      </c>
      <c r="B238" s="164" t="s">
        <v>470</v>
      </c>
      <c r="C238" s="164" t="s">
        <v>491</v>
      </c>
      <c r="D238" s="164" t="s">
        <v>492</v>
      </c>
      <c r="E238" s="164" t="s">
        <v>83</v>
      </c>
      <c r="F238" s="165">
        <v>16.337</v>
      </c>
      <c r="G238" s="166">
        <v>0</v>
      </c>
      <c r="H238" s="166">
        <f t="shared" si="9"/>
        <v>0</v>
      </c>
    </row>
    <row r="239" spans="1:8" x14ac:dyDescent="0.2">
      <c r="A239" s="164">
        <v>188</v>
      </c>
      <c r="B239" s="164" t="s">
        <v>470</v>
      </c>
      <c r="C239" s="164" t="s">
        <v>493</v>
      </c>
      <c r="D239" s="164" t="s">
        <v>494</v>
      </c>
      <c r="E239" s="164" t="s">
        <v>83</v>
      </c>
      <c r="F239" s="165">
        <v>16.337</v>
      </c>
      <c r="G239" s="166">
        <v>0</v>
      </c>
      <c r="H239" s="166">
        <f t="shared" si="9"/>
        <v>0</v>
      </c>
    </row>
    <row r="240" spans="1:8" x14ac:dyDescent="0.2">
      <c r="A240" s="164">
        <v>189</v>
      </c>
      <c r="B240" s="164" t="s">
        <v>470</v>
      </c>
      <c r="C240" s="164" t="s">
        <v>495</v>
      </c>
      <c r="D240" s="164" t="s">
        <v>496</v>
      </c>
      <c r="E240" s="164" t="s">
        <v>132</v>
      </c>
      <c r="F240" s="165">
        <v>22.88</v>
      </c>
      <c r="G240" s="166">
        <v>0</v>
      </c>
      <c r="H240" s="166">
        <f t="shared" si="9"/>
        <v>0</v>
      </c>
    </row>
    <row r="241" spans="1:8" x14ac:dyDescent="0.2">
      <c r="A241" s="164">
        <v>190</v>
      </c>
      <c r="B241" s="164" t="s">
        <v>470</v>
      </c>
      <c r="C241" s="164" t="s">
        <v>497</v>
      </c>
      <c r="D241" s="164" t="s">
        <v>498</v>
      </c>
      <c r="E241" s="164" t="s">
        <v>177</v>
      </c>
      <c r="F241" s="165">
        <v>36</v>
      </c>
      <c r="G241" s="166">
        <v>0</v>
      </c>
      <c r="H241" s="166">
        <f t="shared" si="9"/>
        <v>0</v>
      </c>
    </row>
    <row r="242" spans="1:8" x14ac:dyDescent="0.2">
      <c r="A242" s="164">
        <v>191</v>
      </c>
      <c r="B242" s="164" t="s">
        <v>470</v>
      </c>
      <c r="C242" s="164" t="s">
        <v>499</v>
      </c>
      <c r="D242" s="164" t="s">
        <v>500</v>
      </c>
      <c r="E242" s="164" t="s">
        <v>132</v>
      </c>
      <c r="F242" s="165">
        <v>144.875</v>
      </c>
      <c r="G242" s="166">
        <v>0</v>
      </c>
      <c r="H242" s="166">
        <f t="shared" si="9"/>
        <v>0</v>
      </c>
    </row>
    <row r="243" spans="1:8" x14ac:dyDescent="0.2">
      <c r="A243" s="164">
        <v>192</v>
      </c>
      <c r="B243" s="164" t="s">
        <v>470</v>
      </c>
      <c r="C243" s="164" t="s">
        <v>501</v>
      </c>
      <c r="D243" s="164" t="s">
        <v>502</v>
      </c>
      <c r="E243" s="164" t="s">
        <v>113</v>
      </c>
      <c r="F243" s="165">
        <v>12.349</v>
      </c>
      <c r="G243" s="166">
        <v>0</v>
      </c>
      <c r="H243" s="166">
        <f t="shared" si="9"/>
        <v>0</v>
      </c>
    </row>
    <row r="244" spans="1:8" x14ac:dyDescent="0.2">
      <c r="A244" s="164"/>
      <c r="B244" s="164"/>
      <c r="C244" s="164"/>
      <c r="D244" s="181" t="s">
        <v>503</v>
      </c>
      <c r="E244" s="164"/>
      <c r="F244" s="165"/>
      <c r="G244" s="166"/>
      <c r="H244" s="182">
        <f>SUM(H227:H243)</f>
        <v>0</v>
      </c>
    </row>
    <row r="245" spans="1:8" x14ac:dyDescent="0.2">
      <c r="A245" s="164"/>
      <c r="B245" s="164"/>
      <c r="C245" s="164"/>
      <c r="D245" s="164"/>
      <c r="E245" s="164"/>
      <c r="F245" s="165"/>
      <c r="G245" s="166"/>
      <c r="H245" s="166"/>
    </row>
    <row r="246" spans="1:8" x14ac:dyDescent="0.2">
      <c r="A246" s="164"/>
      <c r="B246" s="164"/>
      <c r="C246" s="164"/>
      <c r="D246" s="181" t="s">
        <v>504</v>
      </c>
      <c r="E246" s="164"/>
      <c r="F246" s="165"/>
      <c r="G246" s="166"/>
      <c r="H246" s="182"/>
    </row>
    <row r="247" spans="1:8" x14ac:dyDescent="0.2">
      <c r="A247" s="164">
        <v>203</v>
      </c>
      <c r="B247" s="164" t="s">
        <v>507</v>
      </c>
      <c r="C247" s="164" t="s">
        <v>505</v>
      </c>
      <c r="D247" s="164" t="s">
        <v>506</v>
      </c>
      <c r="E247" s="164" t="s">
        <v>242</v>
      </c>
      <c r="F247" s="165">
        <v>9.4499999999999993</v>
      </c>
      <c r="G247" s="166">
        <v>0</v>
      </c>
      <c r="H247" s="166">
        <f t="shared" ref="H247:H257" si="10">PRODUCT(F247:G247)</f>
        <v>0</v>
      </c>
    </row>
    <row r="248" spans="1:8" x14ac:dyDescent="0.2">
      <c r="A248" s="164">
        <v>193</v>
      </c>
      <c r="B248" s="164" t="s">
        <v>507</v>
      </c>
      <c r="C248" s="164" t="s">
        <v>508</v>
      </c>
      <c r="D248" s="164" t="s">
        <v>509</v>
      </c>
      <c r="E248" s="164" t="s">
        <v>242</v>
      </c>
      <c r="F248" s="165">
        <v>33.200000000000003</v>
      </c>
      <c r="G248" s="166">
        <v>0</v>
      </c>
      <c r="H248" s="166">
        <f t="shared" si="10"/>
        <v>0</v>
      </c>
    </row>
    <row r="249" spans="1:8" x14ac:dyDescent="0.2">
      <c r="A249" s="164">
        <v>194</v>
      </c>
      <c r="B249" s="164" t="s">
        <v>507</v>
      </c>
      <c r="C249" s="164" t="s">
        <v>510</v>
      </c>
      <c r="D249" s="164" t="s">
        <v>511</v>
      </c>
      <c r="E249" s="164" t="s">
        <v>132</v>
      </c>
      <c r="F249" s="165">
        <v>6.2279999999999998</v>
      </c>
      <c r="G249" s="166">
        <v>0</v>
      </c>
      <c r="H249" s="166">
        <f t="shared" si="10"/>
        <v>0</v>
      </c>
    </row>
    <row r="250" spans="1:8" x14ac:dyDescent="0.2">
      <c r="A250" s="164">
        <v>195</v>
      </c>
      <c r="B250" s="164" t="s">
        <v>507</v>
      </c>
      <c r="C250" s="164" t="s">
        <v>512</v>
      </c>
      <c r="D250" s="164" t="s">
        <v>513</v>
      </c>
      <c r="E250" s="164" t="s">
        <v>242</v>
      </c>
      <c r="F250" s="165">
        <v>7.15</v>
      </c>
      <c r="G250" s="166">
        <v>0</v>
      </c>
      <c r="H250" s="166">
        <f t="shared" si="10"/>
        <v>0</v>
      </c>
    </row>
    <row r="251" spans="1:8" x14ac:dyDescent="0.2">
      <c r="A251" s="164">
        <v>196</v>
      </c>
      <c r="B251" s="164" t="s">
        <v>507</v>
      </c>
      <c r="C251" s="164" t="s">
        <v>514</v>
      </c>
      <c r="D251" s="164" t="s">
        <v>515</v>
      </c>
      <c r="E251" s="164" t="s">
        <v>242</v>
      </c>
      <c r="F251" s="165">
        <v>33.200000000000003</v>
      </c>
      <c r="G251" s="166">
        <v>0</v>
      </c>
      <c r="H251" s="166">
        <f t="shared" si="10"/>
        <v>0</v>
      </c>
    </row>
    <row r="252" spans="1:8" x14ac:dyDescent="0.2">
      <c r="A252" s="164">
        <v>197</v>
      </c>
      <c r="B252" s="164" t="s">
        <v>507</v>
      </c>
      <c r="C252" s="164" t="s">
        <v>516</v>
      </c>
      <c r="D252" s="164" t="s">
        <v>517</v>
      </c>
      <c r="E252" s="164" t="s">
        <v>177</v>
      </c>
      <c r="F252" s="165">
        <v>2</v>
      </c>
      <c r="G252" s="166">
        <v>0</v>
      </c>
      <c r="H252" s="166">
        <f t="shared" si="10"/>
        <v>0</v>
      </c>
    </row>
    <row r="253" spans="1:8" x14ac:dyDescent="0.2">
      <c r="A253" s="164">
        <v>198</v>
      </c>
      <c r="B253" s="164" t="s">
        <v>507</v>
      </c>
      <c r="C253" s="164" t="s">
        <v>518</v>
      </c>
      <c r="D253" s="164" t="s">
        <v>519</v>
      </c>
      <c r="E253" s="164" t="s">
        <v>242</v>
      </c>
      <c r="F253" s="165">
        <v>25.6</v>
      </c>
      <c r="G253" s="166">
        <v>0</v>
      </c>
      <c r="H253" s="166">
        <f t="shared" si="10"/>
        <v>0</v>
      </c>
    </row>
    <row r="254" spans="1:8" x14ac:dyDescent="0.2">
      <c r="A254" s="164">
        <v>199</v>
      </c>
      <c r="B254" s="164" t="s">
        <v>507</v>
      </c>
      <c r="C254" s="164" t="s">
        <v>520</v>
      </c>
      <c r="D254" s="164" t="s">
        <v>521</v>
      </c>
      <c r="E254" s="164" t="s">
        <v>242</v>
      </c>
      <c r="F254" s="165">
        <v>52</v>
      </c>
      <c r="G254" s="166">
        <v>0</v>
      </c>
      <c r="H254" s="166">
        <f t="shared" si="10"/>
        <v>0</v>
      </c>
    </row>
    <row r="255" spans="1:8" x14ac:dyDescent="0.2">
      <c r="A255" s="164">
        <v>200</v>
      </c>
      <c r="B255" s="164" t="s">
        <v>507</v>
      </c>
      <c r="C255" s="164" t="s">
        <v>522</v>
      </c>
      <c r="D255" s="164" t="s">
        <v>523</v>
      </c>
      <c r="E255" s="164" t="s">
        <v>242</v>
      </c>
      <c r="F255" s="165">
        <v>4.2</v>
      </c>
      <c r="G255" s="166">
        <v>0</v>
      </c>
      <c r="H255" s="166">
        <f t="shared" si="10"/>
        <v>0</v>
      </c>
    </row>
    <row r="256" spans="1:8" x14ac:dyDescent="0.2">
      <c r="A256" s="164">
        <v>201</v>
      </c>
      <c r="B256" s="164" t="s">
        <v>507</v>
      </c>
      <c r="C256" s="164" t="s">
        <v>524</v>
      </c>
      <c r="D256" s="164" t="s">
        <v>525</v>
      </c>
      <c r="E256" s="164" t="s">
        <v>242</v>
      </c>
      <c r="F256" s="165">
        <v>13</v>
      </c>
      <c r="G256" s="166">
        <v>0</v>
      </c>
      <c r="H256" s="166">
        <f t="shared" si="10"/>
        <v>0</v>
      </c>
    </row>
    <row r="257" spans="1:8" x14ac:dyDescent="0.2">
      <c r="A257" s="164">
        <v>202</v>
      </c>
      <c r="B257" s="164" t="s">
        <v>507</v>
      </c>
      <c r="C257" s="164" t="s">
        <v>526</v>
      </c>
      <c r="D257" s="164" t="s">
        <v>527</v>
      </c>
      <c r="E257" s="164" t="s">
        <v>113</v>
      </c>
      <c r="F257" s="165">
        <v>0.379</v>
      </c>
      <c r="G257" s="166">
        <v>0</v>
      </c>
      <c r="H257" s="166">
        <f t="shared" si="10"/>
        <v>0</v>
      </c>
    </row>
    <row r="258" spans="1:8" x14ac:dyDescent="0.2">
      <c r="A258" s="164"/>
      <c r="B258" s="164"/>
      <c r="C258" s="164"/>
      <c r="D258" s="181" t="s">
        <v>528</v>
      </c>
      <c r="E258" s="164"/>
      <c r="F258" s="165"/>
      <c r="G258" s="166"/>
      <c r="H258" s="182">
        <f>SUM(H247:H257)</f>
        <v>0</v>
      </c>
    </row>
    <row r="259" spans="1:8" x14ac:dyDescent="0.2">
      <c r="A259" s="164"/>
      <c r="B259" s="164"/>
      <c r="C259" s="164"/>
      <c r="D259" s="164"/>
      <c r="E259" s="164"/>
      <c r="F259" s="165"/>
      <c r="G259" s="166"/>
      <c r="H259" s="166"/>
    </row>
    <row r="260" spans="1:8" x14ac:dyDescent="0.2">
      <c r="A260" s="164"/>
      <c r="B260" s="164"/>
      <c r="C260" s="164"/>
      <c r="D260" s="181" t="s">
        <v>529</v>
      </c>
      <c r="E260" s="164"/>
      <c r="F260" s="165"/>
      <c r="G260" s="166"/>
      <c r="H260" s="182"/>
    </row>
    <row r="261" spans="1:8" x14ac:dyDescent="0.2">
      <c r="A261" s="164">
        <v>204</v>
      </c>
      <c r="B261" s="164" t="s">
        <v>532</v>
      </c>
      <c r="C261" s="164" t="s">
        <v>530</v>
      </c>
      <c r="D261" s="164" t="s">
        <v>531</v>
      </c>
      <c r="E261" s="164" t="s">
        <v>242</v>
      </c>
      <c r="F261" s="165">
        <v>33.200000000000003</v>
      </c>
      <c r="G261" s="166">
        <v>0</v>
      </c>
      <c r="H261" s="166">
        <f>PRODUCT(F261:G261)</f>
        <v>0</v>
      </c>
    </row>
    <row r="262" spans="1:8" x14ac:dyDescent="0.2">
      <c r="A262" s="164">
        <v>205</v>
      </c>
      <c r="B262" s="164" t="s">
        <v>532</v>
      </c>
      <c r="C262" s="164" t="s">
        <v>533</v>
      </c>
      <c r="D262" s="164" t="s">
        <v>534</v>
      </c>
      <c r="E262" s="164" t="s">
        <v>113</v>
      </c>
      <c r="F262" s="165">
        <v>1.6E-2</v>
      </c>
      <c r="G262" s="166">
        <v>0</v>
      </c>
      <c r="H262" s="166">
        <f>PRODUCT(F262:G262)</f>
        <v>0</v>
      </c>
    </row>
    <row r="263" spans="1:8" x14ac:dyDescent="0.2">
      <c r="A263" s="164"/>
      <c r="B263" s="164"/>
      <c r="C263" s="164"/>
      <c r="D263" s="181" t="s">
        <v>535</v>
      </c>
      <c r="E263" s="164"/>
      <c r="F263" s="165"/>
      <c r="G263" s="166"/>
      <c r="H263" s="182">
        <f>SUM(H261:H262)</f>
        <v>0</v>
      </c>
    </row>
    <row r="264" spans="1:8" x14ac:dyDescent="0.2">
      <c r="A264" s="164"/>
      <c r="B264" s="164"/>
      <c r="C264" s="164"/>
      <c r="D264" s="164"/>
      <c r="E264" s="164"/>
      <c r="F264" s="165"/>
      <c r="G264" s="166"/>
      <c r="H264" s="166"/>
    </row>
    <row r="265" spans="1:8" x14ac:dyDescent="0.2">
      <c r="A265" s="164"/>
      <c r="B265" s="164"/>
      <c r="C265" s="164"/>
      <c r="D265" s="181" t="s">
        <v>536</v>
      </c>
      <c r="E265" s="164"/>
      <c r="F265" s="165"/>
      <c r="G265" s="166"/>
      <c r="H265" s="182"/>
    </row>
    <row r="266" spans="1:8" x14ac:dyDescent="0.2">
      <c r="A266" s="164">
        <v>206</v>
      </c>
      <c r="B266" s="164" t="s">
        <v>539</v>
      </c>
      <c r="C266" s="164" t="s">
        <v>537</v>
      </c>
      <c r="D266" s="164" t="s">
        <v>538</v>
      </c>
      <c r="E266" s="164" t="s">
        <v>177</v>
      </c>
      <c r="F266" s="165">
        <v>1</v>
      </c>
      <c r="G266" s="166">
        <v>0</v>
      </c>
      <c r="H266" s="166">
        <f>PRODUCT(F266:G266)</f>
        <v>0</v>
      </c>
    </row>
    <row r="267" spans="1:8" x14ac:dyDescent="0.2">
      <c r="A267" s="164">
        <v>207</v>
      </c>
      <c r="B267" s="164" t="s">
        <v>539</v>
      </c>
      <c r="C267" s="164" t="s">
        <v>540</v>
      </c>
      <c r="D267" s="164" t="s">
        <v>541</v>
      </c>
      <c r="E267" s="164" t="s">
        <v>177</v>
      </c>
      <c r="F267" s="165">
        <v>1</v>
      </c>
      <c r="G267" s="166">
        <v>0</v>
      </c>
      <c r="H267" s="166">
        <f>PRODUCT(F267:G267)</f>
        <v>0</v>
      </c>
    </row>
    <row r="268" spans="1:8" x14ac:dyDescent="0.2">
      <c r="A268" s="164">
        <v>208</v>
      </c>
      <c r="B268" s="164" t="s">
        <v>539</v>
      </c>
      <c r="C268" s="164" t="s">
        <v>542</v>
      </c>
      <c r="D268" s="164" t="s">
        <v>543</v>
      </c>
      <c r="E268" s="164" t="s">
        <v>132</v>
      </c>
      <c r="F268" s="165">
        <v>8.25</v>
      </c>
      <c r="G268" s="166">
        <v>0</v>
      </c>
      <c r="H268" s="166">
        <f>PRODUCT(F268:G268)</f>
        <v>0</v>
      </c>
    </row>
    <row r="269" spans="1:8" x14ac:dyDescent="0.2">
      <c r="A269" s="164">
        <v>209</v>
      </c>
      <c r="B269" s="164" t="s">
        <v>539</v>
      </c>
      <c r="C269" s="164" t="s">
        <v>544</v>
      </c>
      <c r="D269" s="164" t="s">
        <v>545</v>
      </c>
      <c r="E269" s="164" t="s">
        <v>113</v>
      </c>
      <c r="F269" s="165">
        <v>0.128</v>
      </c>
      <c r="G269" s="166">
        <v>0</v>
      </c>
      <c r="H269" s="166">
        <f>PRODUCT(F269:G269)</f>
        <v>0</v>
      </c>
    </row>
    <row r="270" spans="1:8" x14ac:dyDescent="0.2">
      <c r="A270" s="164"/>
      <c r="B270" s="164"/>
      <c r="C270" s="164"/>
      <c r="D270" s="181" t="s">
        <v>546</v>
      </c>
      <c r="E270" s="164"/>
      <c r="F270" s="165"/>
      <c r="G270" s="166"/>
      <c r="H270" s="182">
        <f>SUM(H266:H269)</f>
        <v>0</v>
      </c>
    </row>
    <row r="271" spans="1:8" x14ac:dyDescent="0.2">
      <c r="A271" s="164"/>
      <c r="B271" s="164"/>
      <c r="C271" s="164"/>
      <c r="D271" s="164"/>
      <c r="E271" s="164"/>
      <c r="F271" s="165"/>
      <c r="G271" s="166"/>
      <c r="H271" s="166"/>
    </row>
    <row r="272" spans="1:8" x14ac:dyDescent="0.2">
      <c r="A272" s="164"/>
      <c r="B272" s="164"/>
      <c r="C272" s="164"/>
      <c r="D272" s="181" t="s">
        <v>547</v>
      </c>
      <c r="E272" s="164"/>
      <c r="F272" s="165"/>
      <c r="G272" s="166"/>
      <c r="H272" s="182"/>
    </row>
    <row r="273" spans="1:8" x14ac:dyDescent="0.2">
      <c r="A273" s="164">
        <v>210</v>
      </c>
      <c r="B273" s="164" t="s">
        <v>550</v>
      </c>
      <c r="C273" s="164" t="s">
        <v>555</v>
      </c>
      <c r="D273" s="164" t="s">
        <v>556</v>
      </c>
      <c r="E273" s="164" t="s">
        <v>350</v>
      </c>
      <c r="F273" s="165">
        <v>1804.28</v>
      </c>
      <c r="G273" s="166">
        <v>0</v>
      </c>
      <c r="H273" s="166">
        <f t="shared" ref="H273:H280" si="11">PRODUCT(F273:G273)</f>
        <v>0</v>
      </c>
    </row>
    <row r="274" spans="1:8" x14ac:dyDescent="0.2">
      <c r="A274" s="164">
        <v>211</v>
      </c>
      <c r="B274" s="164" t="s">
        <v>550</v>
      </c>
      <c r="C274" s="164" t="s">
        <v>557</v>
      </c>
      <c r="D274" s="164" t="s">
        <v>558</v>
      </c>
      <c r="E274" s="164" t="s">
        <v>113</v>
      </c>
      <c r="F274" s="165">
        <v>1.9E-2</v>
      </c>
      <c r="G274" s="166">
        <v>0</v>
      </c>
      <c r="H274" s="166">
        <f t="shared" si="11"/>
        <v>0</v>
      </c>
    </row>
    <row r="275" spans="1:8" x14ac:dyDescent="0.2">
      <c r="A275" s="164">
        <v>212</v>
      </c>
      <c r="B275" s="164" t="s">
        <v>550</v>
      </c>
      <c r="C275" s="164" t="s">
        <v>559</v>
      </c>
      <c r="D275" s="164" t="s">
        <v>560</v>
      </c>
      <c r="E275" s="164" t="s">
        <v>113</v>
      </c>
      <c r="F275" s="165">
        <v>0.48799999999999999</v>
      </c>
      <c r="G275" s="166">
        <v>0</v>
      </c>
      <c r="H275" s="166">
        <f t="shared" si="11"/>
        <v>0</v>
      </c>
    </row>
    <row r="276" spans="1:8" x14ac:dyDescent="0.2">
      <c r="A276" s="164">
        <v>213</v>
      </c>
      <c r="B276" s="164" t="s">
        <v>550</v>
      </c>
      <c r="C276" s="164" t="s">
        <v>561</v>
      </c>
      <c r="D276" s="164" t="s">
        <v>562</v>
      </c>
      <c r="E276" s="164" t="s">
        <v>113</v>
      </c>
      <c r="F276" s="165">
        <v>1.1759999999999999</v>
      </c>
      <c r="G276" s="166">
        <v>0</v>
      </c>
      <c r="H276" s="166">
        <f t="shared" si="11"/>
        <v>0</v>
      </c>
    </row>
    <row r="277" spans="1:8" x14ac:dyDescent="0.2">
      <c r="A277" s="164">
        <v>214</v>
      </c>
      <c r="B277" s="164" t="s">
        <v>550</v>
      </c>
      <c r="C277" s="164" t="s">
        <v>563</v>
      </c>
      <c r="D277" s="164" t="s">
        <v>564</v>
      </c>
      <c r="E277" s="164" t="s">
        <v>242</v>
      </c>
      <c r="F277" s="165">
        <v>16</v>
      </c>
      <c r="G277" s="166">
        <v>0</v>
      </c>
      <c r="H277" s="166">
        <f t="shared" si="11"/>
        <v>0</v>
      </c>
    </row>
    <row r="278" spans="1:8" x14ac:dyDescent="0.2">
      <c r="A278" s="164">
        <v>215</v>
      </c>
      <c r="B278" s="164" t="s">
        <v>550</v>
      </c>
      <c r="C278" s="164" t="s">
        <v>548</v>
      </c>
      <c r="D278" s="164" t="s">
        <v>549</v>
      </c>
      <c r="E278" s="164" t="s">
        <v>177</v>
      </c>
      <c r="F278" s="165">
        <v>1</v>
      </c>
      <c r="G278" s="166">
        <v>0</v>
      </c>
      <c r="H278" s="166">
        <f t="shared" si="11"/>
        <v>0</v>
      </c>
    </row>
    <row r="279" spans="1:8" x14ac:dyDescent="0.2">
      <c r="A279" s="164">
        <v>216</v>
      </c>
      <c r="B279" s="164" t="s">
        <v>550</v>
      </c>
      <c r="C279" s="164" t="s">
        <v>551</v>
      </c>
      <c r="D279" s="164" t="s">
        <v>552</v>
      </c>
      <c r="E279" s="164" t="s">
        <v>177</v>
      </c>
      <c r="F279" s="165">
        <v>2</v>
      </c>
      <c r="G279" s="166">
        <v>0</v>
      </c>
      <c r="H279" s="166">
        <f t="shared" si="11"/>
        <v>0</v>
      </c>
    </row>
    <row r="280" spans="1:8" x14ac:dyDescent="0.2">
      <c r="A280" s="164">
        <v>217</v>
      </c>
      <c r="B280" s="164" t="s">
        <v>550</v>
      </c>
      <c r="C280" s="164" t="s">
        <v>553</v>
      </c>
      <c r="D280" s="164" t="s">
        <v>554</v>
      </c>
      <c r="E280" s="164" t="s">
        <v>113</v>
      </c>
      <c r="F280" s="165">
        <v>2.2440000000000002</v>
      </c>
      <c r="G280" s="166">
        <v>0</v>
      </c>
      <c r="H280" s="166">
        <f t="shared" si="11"/>
        <v>0</v>
      </c>
    </row>
    <row r="281" spans="1:8" x14ac:dyDescent="0.2">
      <c r="A281" s="164"/>
      <c r="B281" s="164"/>
      <c r="C281" s="164"/>
      <c r="D281" s="181" t="s">
        <v>565</v>
      </c>
      <c r="E281" s="164"/>
      <c r="F281" s="165"/>
      <c r="G281" s="166"/>
      <c r="H281" s="182">
        <f>SUM(H273:H280)</f>
        <v>0</v>
      </c>
    </row>
    <row r="282" spans="1:8" x14ac:dyDescent="0.2">
      <c r="A282" s="164"/>
      <c r="B282" s="164"/>
      <c r="C282" s="164"/>
      <c r="D282" s="164"/>
      <c r="E282" s="164"/>
      <c r="F282" s="165"/>
      <c r="G282" s="166"/>
      <c r="H282" s="166"/>
    </row>
    <row r="283" spans="1:8" x14ac:dyDescent="0.2">
      <c r="A283" s="164"/>
      <c r="B283" s="164"/>
      <c r="C283" s="164"/>
      <c r="D283" s="181" t="s">
        <v>566</v>
      </c>
      <c r="E283" s="164"/>
      <c r="F283" s="165"/>
      <c r="G283" s="166"/>
      <c r="H283" s="182"/>
    </row>
    <row r="284" spans="1:8" x14ac:dyDescent="0.2">
      <c r="A284" s="164">
        <v>218</v>
      </c>
      <c r="B284" s="164" t="s">
        <v>569</v>
      </c>
      <c r="C284" s="164" t="s">
        <v>567</v>
      </c>
      <c r="D284" s="164" t="s">
        <v>568</v>
      </c>
      <c r="E284" s="164" t="s">
        <v>132</v>
      </c>
      <c r="F284" s="165">
        <v>55.14</v>
      </c>
      <c r="G284" s="166">
        <v>0</v>
      </c>
      <c r="H284" s="166">
        <f>PRODUCT(F284:G284)</f>
        <v>0</v>
      </c>
    </row>
    <row r="285" spans="1:8" x14ac:dyDescent="0.2">
      <c r="A285" s="164">
        <v>219</v>
      </c>
      <c r="B285" s="164" t="s">
        <v>569</v>
      </c>
      <c r="C285" s="164" t="s">
        <v>570</v>
      </c>
      <c r="D285" s="164" t="s">
        <v>571</v>
      </c>
      <c r="E285" s="164" t="s">
        <v>242</v>
      </c>
      <c r="F285" s="165">
        <v>16</v>
      </c>
      <c r="G285" s="166">
        <v>0</v>
      </c>
      <c r="H285" s="166">
        <f>PRODUCT(F285:G285)</f>
        <v>0</v>
      </c>
    </row>
    <row r="286" spans="1:8" x14ac:dyDescent="0.2">
      <c r="A286" s="164">
        <v>220</v>
      </c>
      <c r="B286" s="164" t="s">
        <v>569</v>
      </c>
      <c r="C286" s="164" t="s">
        <v>572</v>
      </c>
      <c r="D286" s="164" t="s">
        <v>573</v>
      </c>
      <c r="E286" s="164" t="s">
        <v>132</v>
      </c>
      <c r="F286" s="165">
        <v>97.331000000000003</v>
      </c>
      <c r="G286" s="166">
        <v>0</v>
      </c>
      <c r="H286" s="166">
        <f>PRODUCT(F286:G286)</f>
        <v>0</v>
      </c>
    </row>
    <row r="287" spans="1:8" x14ac:dyDescent="0.2">
      <c r="A287" s="164">
        <v>221</v>
      </c>
      <c r="B287" s="164" t="s">
        <v>569</v>
      </c>
      <c r="C287" s="164" t="s">
        <v>574</v>
      </c>
      <c r="D287" s="164" t="s">
        <v>575</v>
      </c>
      <c r="E287" s="164" t="s">
        <v>132</v>
      </c>
      <c r="F287" s="165">
        <v>290.02</v>
      </c>
      <c r="G287" s="166">
        <v>0</v>
      </c>
      <c r="H287" s="166">
        <f>PRODUCT(F287:G287)</f>
        <v>0</v>
      </c>
    </row>
    <row r="288" spans="1:8" x14ac:dyDescent="0.2">
      <c r="A288" s="164"/>
      <c r="B288" s="164"/>
      <c r="C288" s="164"/>
      <c r="D288" s="181" t="s">
        <v>576</v>
      </c>
      <c r="E288" s="164"/>
      <c r="F288" s="165"/>
      <c r="G288" s="166"/>
      <c r="H288" s="182">
        <f>SUM(H284:H287)</f>
        <v>0</v>
      </c>
    </row>
    <row r="289" spans="1:8" x14ac:dyDescent="0.2">
      <c r="A289" s="164"/>
      <c r="B289" s="164"/>
      <c r="C289" s="164"/>
      <c r="D289" s="164"/>
      <c r="E289" s="164"/>
      <c r="F289" s="165"/>
      <c r="G289" s="166"/>
      <c r="H289" s="166"/>
    </row>
    <row r="290" spans="1:8" x14ac:dyDescent="0.2">
      <c r="A290" s="164"/>
      <c r="B290" s="164"/>
      <c r="C290" s="164"/>
      <c r="D290" s="181" t="s">
        <v>577</v>
      </c>
      <c r="E290" s="164"/>
      <c r="F290" s="165"/>
      <c r="G290" s="166"/>
      <c r="H290" s="182"/>
    </row>
    <row r="291" spans="1:8" x14ac:dyDescent="0.2">
      <c r="A291" s="164">
        <v>222</v>
      </c>
      <c r="B291" s="164" t="s">
        <v>580</v>
      </c>
      <c r="C291" s="164" t="s">
        <v>578</v>
      </c>
      <c r="D291" s="164" t="s">
        <v>579</v>
      </c>
      <c r="E291" s="164" t="s">
        <v>132</v>
      </c>
      <c r="F291" s="165">
        <v>620.87800000000004</v>
      </c>
      <c r="G291" s="166">
        <v>0</v>
      </c>
      <c r="H291" s="166">
        <f>PRODUCT(F291:G291)</f>
        <v>0</v>
      </c>
    </row>
    <row r="292" spans="1:8" x14ac:dyDescent="0.2">
      <c r="A292" s="164">
        <v>223</v>
      </c>
      <c r="B292" s="164" t="s">
        <v>580</v>
      </c>
      <c r="C292" s="164" t="s">
        <v>581</v>
      </c>
      <c r="D292" s="164" t="s">
        <v>582</v>
      </c>
      <c r="E292" s="164" t="s">
        <v>132</v>
      </c>
      <c r="F292" s="165">
        <v>620.87800000000004</v>
      </c>
      <c r="G292" s="166">
        <v>0</v>
      </c>
      <c r="H292" s="166">
        <f>PRODUCT(F292:G292)</f>
        <v>0</v>
      </c>
    </row>
    <row r="293" spans="1:8" x14ac:dyDescent="0.2">
      <c r="A293" s="164"/>
      <c r="B293" s="164"/>
      <c r="C293" s="164"/>
      <c r="D293" s="181" t="s">
        <v>583</v>
      </c>
      <c r="E293" s="164"/>
      <c r="F293" s="165"/>
      <c r="G293" s="166"/>
      <c r="H293" s="182">
        <f>SUM(H291:H292)</f>
        <v>0</v>
      </c>
    </row>
    <row r="294" spans="1:8" x14ac:dyDescent="0.2">
      <c r="A294" s="164"/>
      <c r="B294" s="164"/>
      <c r="C294" s="164"/>
      <c r="D294" s="164"/>
      <c r="E294" s="164"/>
      <c r="F294" s="165"/>
      <c r="G294" s="166"/>
      <c r="H294" s="166"/>
    </row>
    <row r="295" spans="1:8" x14ac:dyDescent="0.2">
      <c r="A295" s="164"/>
      <c r="B295" s="164"/>
      <c r="C295" s="164"/>
      <c r="D295" s="183" t="s">
        <v>584</v>
      </c>
      <c r="E295" s="164"/>
      <c r="F295" s="165"/>
      <c r="G295" s="166"/>
      <c r="H295" s="184">
        <f>SUM(H293,H288,H281,H270,H263,H258,H244,H224,H210,H204,H191)</f>
        <v>0</v>
      </c>
    </row>
    <row r="296" spans="1:8" x14ac:dyDescent="0.2">
      <c r="A296" s="164"/>
      <c r="B296" s="164"/>
      <c r="C296" s="164"/>
      <c r="D296" s="164"/>
      <c r="E296" s="164"/>
      <c r="F296" s="165"/>
      <c r="G296" s="166"/>
      <c r="H296" s="166"/>
    </row>
    <row r="297" spans="1:8" x14ac:dyDescent="0.2">
      <c r="A297" s="164"/>
      <c r="B297" s="164"/>
      <c r="C297" s="164"/>
      <c r="D297" s="181" t="s">
        <v>585</v>
      </c>
      <c r="E297" s="164"/>
      <c r="F297" s="165"/>
      <c r="G297" s="166"/>
      <c r="H297" s="182"/>
    </row>
    <row r="298" spans="1:8" x14ac:dyDescent="0.2">
      <c r="A298" s="164">
        <v>118</v>
      </c>
      <c r="B298" s="164" t="s">
        <v>588</v>
      </c>
      <c r="C298" s="164" t="s">
        <v>586</v>
      </c>
      <c r="D298" s="164" t="s">
        <v>587</v>
      </c>
      <c r="E298" s="164" t="s">
        <v>170</v>
      </c>
      <c r="F298" s="165">
        <v>1</v>
      </c>
      <c r="G298" s="166">
        <v>0</v>
      </c>
      <c r="H298" s="166">
        <f>PRODUCT(F298:G298)</f>
        <v>0</v>
      </c>
    </row>
    <row r="299" spans="1:8" x14ac:dyDescent="0.2">
      <c r="A299" s="164"/>
      <c r="B299" s="164"/>
      <c r="C299" s="164"/>
      <c r="D299" s="181" t="s">
        <v>589</v>
      </c>
      <c r="E299" s="164"/>
      <c r="F299" s="165"/>
      <c r="G299" s="166"/>
      <c r="H299" s="182">
        <f>SUM(H298)</f>
        <v>0</v>
      </c>
    </row>
    <row r="300" spans="1:8" x14ac:dyDescent="0.2">
      <c r="A300" s="164"/>
      <c r="B300" s="164"/>
      <c r="C300" s="164"/>
      <c r="D300" s="164"/>
      <c r="E300" s="164"/>
      <c r="F300" s="165"/>
      <c r="G300" s="166"/>
      <c r="H300" s="166"/>
    </row>
    <row r="301" spans="1:8" x14ac:dyDescent="0.2">
      <c r="A301" s="164"/>
      <c r="B301" s="164"/>
      <c r="C301" s="164"/>
      <c r="D301" s="181" t="s">
        <v>590</v>
      </c>
      <c r="E301" s="164"/>
      <c r="F301" s="165"/>
      <c r="G301" s="166"/>
      <c r="H301" s="182"/>
    </row>
    <row r="302" spans="1:8" x14ac:dyDescent="0.2">
      <c r="A302" s="164">
        <v>119</v>
      </c>
      <c r="B302" s="164" t="s">
        <v>593</v>
      </c>
      <c r="C302" s="164" t="s">
        <v>591</v>
      </c>
      <c r="D302" s="164" t="s">
        <v>592</v>
      </c>
      <c r="E302" s="164" t="s">
        <v>170</v>
      </c>
      <c r="F302" s="165">
        <v>1</v>
      </c>
      <c r="G302" s="166">
        <v>0</v>
      </c>
      <c r="H302" s="166">
        <f>PRODUCT(F302:G302)</f>
        <v>0</v>
      </c>
    </row>
    <row r="303" spans="1:8" x14ac:dyDescent="0.2">
      <c r="A303" s="164">
        <v>120</v>
      </c>
      <c r="B303" s="164" t="s">
        <v>593</v>
      </c>
      <c r="C303" s="164" t="s">
        <v>594</v>
      </c>
      <c r="D303" s="164" t="s">
        <v>595</v>
      </c>
      <c r="E303" s="164" t="s">
        <v>170</v>
      </c>
      <c r="F303" s="165">
        <v>1</v>
      </c>
      <c r="G303" s="166">
        <v>0</v>
      </c>
      <c r="H303" s="166">
        <f>PRODUCT(F303:G303)</f>
        <v>0</v>
      </c>
    </row>
    <row r="304" spans="1:8" x14ac:dyDescent="0.2">
      <c r="A304" s="164"/>
      <c r="B304" s="164"/>
      <c r="C304" s="164"/>
      <c r="D304" s="181" t="s">
        <v>596</v>
      </c>
      <c r="E304" s="164"/>
      <c r="F304" s="165"/>
      <c r="G304" s="166"/>
      <c r="H304" s="182">
        <f>SUM(H302:H303)</f>
        <v>0</v>
      </c>
    </row>
    <row r="305" spans="1:8" x14ac:dyDescent="0.2">
      <c r="A305" s="164"/>
      <c r="B305" s="164"/>
      <c r="C305" s="164"/>
      <c r="D305" s="164"/>
      <c r="E305" s="164"/>
      <c r="F305" s="165"/>
      <c r="G305" s="166"/>
      <c r="H305" s="166"/>
    </row>
    <row r="306" spans="1:8" x14ac:dyDescent="0.2">
      <c r="A306" s="164"/>
      <c r="B306" s="164"/>
      <c r="C306" s="164"/>
      <c r="D306" s="183" t="s">
        <v>597</v>
      </c>
      <c r="E306" s="164"/>
      <c r="F306" s="165"/>
      <c r="G306" s="166"/>
      <c r="H306" s="184">
        <f>SUM(H304,H299)</f>
        <v>0</v>
      </c>
    </row>
    <row r="307" spans="1:8" x14ac:dyDescent="0.2">
      <c r="A307" s="164"/>
      <c r="B307" s="164"/>
      <c r="C307" s="164"/>
      <c r="D307" s="164"/>
      <c r="E307" s="164"/>
      <c r="F307" s="165"/>
      <c r="G307" s="166"/>
      <c r="H307" s="166"/>
    </row>
    <row r="308" spans="1:8" x14ac:dyDescent="0.2">
      <c r="A308" s="164"/>
      <c r="B308" s="164"/>
      <c r="C308" s="164"/>
      <c r="D308" s="181"/>
      <c r="E308" s="164"/>
      <c r="F308" s="165"/>
      <c r="G308" s="166"/>
      <c r="H308" s="182"/>
    </row>
    <row r="309" spans="1:8" x14ac:dyDescent="0.2">
      <c r="A309" s="164"/>
      <c r="B309" s="164"/>
      <c r="C309" s="164"/>
      <c r="D309" s="185" t="s">
        <v>598</v>
      </c>
      <c r="E309" s="164"/>
      <c r="F309" s="165"/>
      <c r="G309" s="166"/>
      <c r="H309" s="186">
        <f>SUM(H306,H295,H175)</f>
        <v>0</v>
      </c>
    </row>
  </sheetData>
  <phoneticPr fontId="3" type="noConversion"/>
  <pageMargins left="0.78740157499999996" right="0.78740157499999996" top="0.984251969" bottom="0.984251969" header="0.4921259845" footer="0.4921259845"/>
  <pageSetup paperSize="9" scale="8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 OBJEKTU 0001</vt:lpstr>
      <vt:lpstr>ROZPOČET OBJEKTU 0001</vt:lpstr>
      <vt:lpstr>'ROZPOČET OBJEKTU 0001'!Databaze</vt:lpstr>
      <vt:lpstr>'ROZPOČET OBJEKTU 0001'!Názvy_tisku</vt:lpstr>
    </vt:vector>
  </TitlesOfParts>
  <Company>stomatolog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Přemek Landa</dc:creator>
  <cp:lastModifiedBy>František Novák</cp:lastModifiedBy>
  <dcterms:created xsi:type="dcterms:W3CDTF">2007-09-17T09:40:34Z</dcterms:created>
  <dcterms:modified xsi:type="dcterms:W3CDTF">2016-04-06T07:58:02Z</dcterms:modified>
</cp:coreProperties>
</file>